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activeTab="1"/>
  </bookViews>
  <sheets>
    <sheet name="уч план лесное 9кл" sheetId="5" r:id="rId1"/>
    <sheet name="уч план лесное 11кл" sheetId="6" r:id="rId2"/>
  </sheets>
  <definedNames>
    <definedName name="_GoBack" localSheetId="1">'уч план лесное 11кл'!$H$7</definedName>
    <definedName name="_GoBack" localSheetId="0">'уч план лесное 9кл'!$H$7</definedName>
    <definedName name="_xlnm.Print_Area" localSheetId="1">'уч план лесное 11кл'!$A$1:$P$91</definedName>
    <definedName name="_xlnm.Print_Area" localSheetId="0">'уч план лесное 9кл'!$A$1:$P$102</definedName>
  </definedNames>
  <calcPr calcId="124519"/>
</workbook>
</file>

<file path=xl/calcChain.xml><?xml version="1.0" encoding="utf-8"?>
<calcChain xmlns="http://schemas.openxmlformats.org/spreadsheetml/2006/main">
  <c r="N52" i="6"/>
  <c r="M52"/>
  <c r="N54"/>
  <c r="F54" s="1"/>
  <c r="D54" s="1"/>
  <c r="M54"/>
  <c r="N55"/>
  <c r="M58"/>
  <c r="N58"/>
  <c r="M55"/>
  <c r="Q95"/>
  <c r="Q94"/>
  <c r="Q93"/>
  <c r="F71"/>
  <c r="D71" s="1"/>
  <c r="D69" s="1"/>
  <c r="P69"/>
  <c r="O69"/>
  <c r="N69"/>
  <c r="M69"/>
  <c r="L69"/>
  <c r="K69"/>
  <c r="J69"/>
  <c r="I69"/>
  <c r="H69"/>
  <c r="G69"/>
  <c r="E69"/>
  <c r="F68"/>
  <c r="F67"/>
  <c r="F66"/>
  <c r="D66" s="1"/>
  <c r="F65"/>
  <c r="D65" s="1"/>
  <c r="P63"/>
  <c r="O63"/>
  <c r="N63"/>
  <c r="M63"/>
  <c r="L63"/>
  <c r="K63"/>
  <c r="J63"/>
  <c r="I63"/>
  <c r="H63"/>
  <c r="G63"/>
  <c r="E63"/>
  <c r="F60"/>
  <c r="D60" s="1"/>
  <c r="P52"/>
  <c r="O52"/>
  <c r="L52"/>
  <c r="K52"/>
  <c r="J52"/>
  <c r="I52"/>
  <c r="H52"/>
  <c r="G52"/>
  <c r="E52"/>
  <c r="F51"/>
  <c r="F50"/>
  <c r="F49"/>
  <c r="D49" s="1"/>
  <c r="D47" s="1"/>
  <c r="P47"/>
  <c r="O47"/>
  <c r="N47"/>
  <c r="M47"/>
  <c r="L47"/>
  <c r="K47"/>
  <c r="J47"/>
  <c r="I47"/>
  <c r="H47"/>
  <c r="G47"/>
  <c r="E47"/>
  <c r="F46"/>
  <c r="F45"/>
  <c r="F44"/>
  <c r="D44" s="1"/>
  <c r="F43"/>
  <c r="D43" s="1"/>
  <c r="F42"/>
  <c r="D42" s="1"/>
  <c r="F41"/>
  <c r="D41" s="1"/>
  <c r="F40"/>
  <c r="D40" s="1"/>
  <c r="F39"/>
  <c r="D39" s="1"/>
  <c r="P37"/>
  <c r="O37"/>
  <c r="N37"/>
  <c r="M37"/>
  <c r="L37"/>
  <c r="K37"/>
  <c r="J37"/>
  <c r="I37"/>
  <c r="H37"/>
  <c r="G37"/>
  <c r="E37"/>
  <c r="F35"/>
  <c r="D35" s="1"/>
  <c r="F34"/>
  <c r="D34" s="1"/>
  <c r="F33"/>
  <c r="D33" s="1"/>
  <c r="F32"/>
  <c r="D32" s="1"/>
  <c r="F31"/>
  <c r="D31" s="1"/>
  <c r="F30"/>
  <c r="D30" s="1"/>
  <c r="F29"/>
  <c r="D29" s="1"/>
  <c r="F28"/>
  <c r="D28" s="1"/>
  <c r="F27"/>
  <c r="D27" s="1"/>
  <c r="F26"/>
  <c r="D26" s="1"/>
  <c r="F25"/>
  <c r="D25" s="1"/>
  <c r="F24"/>
  <c r="D24" s="1"/>
  <c r="F23"/>
  <c r="D23" s="1"/>
  <c r="F22"/>
  <c r="D22"/>
  <c r="F21"/>
  <c r="F20"/>
  <c r="D20" s="1"/>
  <c r="P19"/>
  <c r="O19"/>
  <c r="N19"/>
  <c r="M19"/>
  <c r="L19"/>
  <c r="K19"/>
  <c r="J19"/>
  <c r="I19"/>
  <c r="H19"/>
  <c r="G19"/>
  <c r="E19"/>
  <c r="F17"/>
  <c r="D17" s="1"/>
  <c r="F16"/>
  <c r="F15"/>
  <c r="D15" s="1"/>
  <c r="P14"/>
  <c r="O14"/>
  <c r="N14"/>
  <c r="M14"/>
  <c r="L14"/>
  <c r="K14"/>
  <c r="J14"/>
  <c r="I14"/>
  <c r="H14"/>
  <c r="G14"/>
  <c r="E14"/>
  <c r="F13"/>
  <c r="D13" s="1"/>
  <c r="F12"/>
  <c r="D12" s="1"/>
  <c r="F11"/>
  <c r="D11" s="1"/>
  <c r="F10"/>
  <c r="F9"/>
  <c r="D9" s="1"/>
  <c r="P8"/>
  <c r="O8"/>
  <c r="N8"/>
  <c r="M8"/>
  <c r="L8"/>
  <c r="K8"/>
  <c r="J8"/>
  <c r="I8"/>
  <c r="H8"/>
  <c r="G8"/>
  <c r="E8"/>
  <c r="E50" i="5"/>
  <c r="F50"/>
  <c r="G50"/>
  <c r="H50"/>
  <c r="I50"/>
  <c r="J50"/>
  <c r="K50"/>
  <c r="L50"/>
  <c r="M50"/>
  <c r="N50"/>
  <c r="O50"/>
  <c r="P50"/>
  <c r="D50"/>
  <c r="D79"/>
  <c r="F79"/>
  <c r="E77"/>
  <c r="F77"/>
  <c r="G77"/>
  <c r="H77"/>
  <c r="I77"/>
  <c r="J77"/>
  <c r="K77"/>
  <c r="L77"/>
  <c r="M77"/>
  <c r="N77"/>
  <c r="O77"/>
  <c r="P77"/>
  <c r="D77"/>
  <c r="D73"/>
  <c r="F74"/>
  <c r="F71" s="1"/>
  <c r="F75"/>
  <c r="F76"/>
  <c r="F73"/>
  <c r="E71"/>
  <c r="G71"/>
  <c r="H71"/>
  <c r="I71"/>
  <c r="J71"/>
  <c r="K71"/>
  <c r="L71"/>
  <c r="M71"/>
  <c r="N71"/>
  <c r="O71"/>
  <c r="E60"/>
  <c r="G60"/>
  <c r="H60"/>
  <c r="I60"/>
  <c r="J60"/>
  <c r="K60"/>
  <c r="L60"/>
  <c r="M60"/>
  <c r="N60"/>
  <c r="O60"/>
  <c r="P60"/>
  <c r="E65"/>
  <c r="G65"/>
  <c r="H65"/>
  <c r="I65"/>
  <c r="J65"/>
  <c r="K65"/>
  <c r="L65"/>
  <c r="M65"/>
  <c r="N65"/>
  <c r="O65"/>
  <c r="P65"/>
  <c r="D67"/>
  <c r="F68"/>
  <c r="F65" s="1"/>
  <c r="F67"/>
  <c r="F63"/>
  <c r="F64"/>
  <c r="F62"/>
  <c r="F60" s="1"/>
  <c r="D53"/>
  <c r="D54"/>
  <c r="D55"/>
  <c r="D56"/>
  <c r="D57"/>
  <c r="F53"/>
  <c r="F54"/>
  <c r="F55"/>
  <c r="F56"/>
  <c r="F57"/>
  <c r="F58"/>
  <c r="F59"/>
  <c r="F52"/>
  <c r="E32"/>
  <c r="G32"/>
  <c r="H32"/>
  <c r="I32"/>
  <c r="J32"/>
  <c r="K32"/>
  <c r="L32"/>
  <c r="M32"/>
  <c r="N32"/>
  <c r="O32"/>
  <c r="P32"/>
  <c r="D33"/>
  <c r="D35"/>
  <c r="D36"/>
  <c r="D37"/>
  <c r="D38"/>
  <c r="D39"/>
  <c r="D40"/>
  <c r="D41"/>
  <c r="D42"/>
  <c r="D43"/>
  <c r="D44"/>
  <c r="D45"/>
  <c r="D46"/>
  <c r="D47"/>
  <c r="D48"/>
  <c r="F34"/>
  <c r="D34" s="1"/>
  <c r="D32" s="1"/>
  <c r="F35"/>
  <c r="F36"/>
  <c r="F37"/>
  <c r="F38"/>
  <c r="F39"/>
  <c r="F40"/>
  <c r="F41"/>
  <c r="F42"/>
  <c r="F43"/>
  <c r="F44"/>
  <c r="F45"/>
  <c r="F46"/>
  <c r="F47"/>
  <c r="F48"/>
  <c r="F33"/>
  <c r="D29"/>
  <c r="D30"/>
  <c r="D28"/>
  <c r="F28"/>
  <c r="E27"/>
  <c r="F27"/>
  <c r="G27"/>
  <c r="H27"/>
  <c r="I27"/>
  <c r="J27"/>
  <c r="K27"/>
  <c r="L27"/>
  <c r="M27"/>
  <c r="N27"/>
  <c r="O27"/>
  <c r="P27"/>
  <c r="F29"/>
  <c r="F30"/>
  <c r="D27"/>
  <c r="D23"/>
  <c r="D24"/>
  <c r="D25"/>
  <c r="D26"/>
  <c r="D22"/>
  <c r="F22"/>
  <c r="D10"/>
  <c r="D11"/>
  <c r="D12"/>
  <c r="D13"/>
  <c r="D14"/>
  <c r="D15"/>
  <c r="D16"/>
  <c r="D17"/>
  <c r="D18"/>
  <c r="D19"/>
  <c r="D20"/>
  <c r="D9"/>
  <c r="F10"/>
  <c r="F11"/>
  <c r="F12"/>
  <c r="F13"/>
  <c r="F14"/>
  <c r="F15"/>
  <c r="F16"/>
  <c r="F17"/>
  <c r="F18"/>
  <c r="F19"/>
  <c r="F20"/>
  <c r="F9"/>
  <c r="F23"/>
  <c r="F24"/>
  <c r="F25"/>
  <c r="F26"/>
  <c r="D21"/>
  <c r="P71"/>
  <c r="M49"/>
  <c r="M31" s="1"/>
  <c r="P49"/>
  <c r="P31" s="1"/>
  <c r="P7" s="1"/>
  <c r="P81" s="1"/>
  <c r="O49"/>
  <c r="O31" s="1"/>
  <c r="O7" s="1"/>
  <c r="O81" s="1"/>
  <c r="K49"/>
  <c r="K31" s="1"/>
  <c r="K7" s="1"/>
  <c r="K81" s="1"/>
  <c r="J49"/>
  <c r="J31" s="1"/>
  <c r="I49"/>
  <c r="I31" s="1"/>
  <c r="H49"/>
  <c r="H31" s="1"/>
  <c r="H7" s="1"/>
  <c r="H81" s="1"/>
  <c r="G49"/>
  <c r="G31" s="1"/>
  <c r="G7" s="1"/>
  <c r="G81" s="1"/>
  <c r="E49"/>
  <c r="E31" s="1"/>
  <c r="E7" s="1"/>
  <c r="E81" s="1"/>
  <c r="P21"/>
  <c r="O21"/>
  <c r="N21"/>
  <c r="M21"/>
  <c r="L21"/>
  <c r="K21"/>
  <c r="J21"/>
  <c r="I21"/>
  <c r="H21"/>
  <c r="G21"/>
  <c r="F21"/>
  <c r="E21"/>
  <c r="P8"/>
  <c r="O8"/>
  <c r="N8"/>
  <c r="M8"/>
  <c r="L8"/>
  <c r="K8"/>
  <c r="J8"/>
  <c r="I8"/>
  <c r="H8"/>
  <c r="G8"/>
  <c r="F8"/>
  <c r="E8"/>
  <c r="D8"/>
  <c r="F14" i="6" l="1"/>
  <c r="E36"/>
  <c r="D8"/>
  <c r="I36"/>
  <c r="I18" s="1"/>
  <c r="P36"/>
  <c r="P18" s="1"/>
  <c r="P7" s="1"/>
  <c r="P73" s="1"/>
  <c r="H36"/>
  <c r="H18" s="1"/>
  <c r="L36"/>
  <c r="L18" s="1"/>
  <c r="L7" s="1"/>
  <c r="L73" s="1"/>
  <c r="F47"/>
  <c r="F63"/>
  <c r="F69"/>
  <c r="M36"/>
  <c r="M18" s="1"/>
  <c r="D37"/>
  <c r="F19"/>
  <c r="F52"/>
  <c r="F8"/>
  <c r="G36"/>
  <c r="G18" s="1"/>
  <c r="G7" s="1"/>
  <c r="G73" s="1"/>
  <c r="K36"/>
  <c r="K18" s="1"/>
  <c r="K7" s="1"/>
  <c r="K73" s="1"/>
  <c r="O36"/>
  <c r="O18" s="1"/>
  <c r="D52"/>
  <c r="F37"/>
  <c r="J36"/>
  <c r="J18" s="1"/>
  <c r="J7" s="1"/>
  <c r="N36"/>
  <c r="N18" s="1"/>
  <c r="N7" s="1"/>
  <c r="E18"/>
  <c r="E7" s="1"/>
  <c r="E73" s="1"/>
  <c r="D63"/>
  <c r="D10"/>
  <c r="D16"/>
  <c r="D14" s="1"/>
  <c r="D21"/>
  <c r="D19" s="1"/>
  <c r="D74" i="5"/>
  <c r="D71" s="1"/>
  <c r="D68"/>
  <c r="D65" s="1"/>
  <c r="F49"/>
  <c r="D62"/>
  <c r="D60" s="1"/>
  <c r="F32"/>
  <c r="F31" s="1"/>
  <c r="F7" s="1"/>
  <c r="F81" s="1"/>
  <c r="D52"/>
  <c r="I7"/>
  <c r="I81" s="1"/>
  <c r="J7"/>
  <c r="J81" s="1"/>
  <c r="M7"/>
  <c r="M81" s="1"/>
  <c r="L49"/>
  <c r="L31" s="1"/>
  <c r="N49"/>
  <c r="N31" s="1"/>
  <c r="N7" s="1"/>
  <c r="N81" s="1"/>
  <c r="L7"/>
  <c r="L81" s="1"/>
  <c r="D36" i="6" l="1"/>
  <c r="D18" s="1"/>
  <c r="D7" s="1"/>
  <c r="D73" s="1"/>
  <c r="I7"/>
  <c r="I73" s="1"/>
  <c r="O73"/>
  <c r="O7"/>
  <c r="H7"/>
  <c r="H73" s="1"/>
  <c r="J73"/>
  <c r="N73"/>
  <c r="M7"/>
  <c r="M73" s="1"/>
  <c r="F36"/>
  <c r="F18" s="1"/>
  <c r="D49" i="5"/>
  <c r="D31" s="1"/>
  <c r="D7" s="1"/>
  <c r="D81" s="1"/>
  <c r="Q92"/>
  <c r="Q90"/>
  <c r="Q91"/>
  <c r="F7" i="6" l="1"/>
  <c r="F73" s="1"/>
</calcChain>
</file>

<file path=xl/sharedStrings.xml><?xml version="1.0" encoding="utf-8"?>
<sst xmlns="http://schemas.openxmlformats.org/spreadsheetml/2006/main" count="454" uniqueCount="197">
  <si>
    <t>Индекс</t>
  </si>
  <si>
    <t>Учебная нагрузка обучающихся (час.)</t>
  </si>
  <si>
    <t>максимальная</t>
  </si>
  <si>
    <t>I курс</t>
  </si>
  <si>
    <t>II курс</t>
  </si>
  <si>
    <t>всего занятий</t>
  </si>
  <si>
    <t>Теоретическое обучение</t>
  </si>
  <si>
    <t>О.00</t>
  </si>
  <si>
    <t>Общеобразовательный цикл</t>
  </si>
  <si>
    <t>ОУД.01</t>
  </si>
  <si>
    <t xml:space="preserve">Русский язык </t>
  </si>
  <si>
    <t>ОУД.02</t>
  </si>
  <si>
    <t>Литература</t>
  </si>
  <si>
    <t>-, ДЗ</t>
  </si>
  <si>
    <t>Иностранный язык</t>
  </si>
  <si>
    <t>ОУД.03</t>
  </si>
  <si>
    <t>ОУД.04</t>
  </si>
  <si>
    <t>История</t>
  </si>
  <si>
    <t>ОУД.05</t>
  </si>
  <si>
    <t>Физическая культура</t>
  </si>
  <si>
    <t>ОУД.06</t>
  </si>
  <si>
    <t>ОУД.07</t>
  </si>
  <si>
    <t>ОУД.08</t>
  </si>
  <si>
    <t>Физика</t>
  </si>
  <si>
    <t>ОУД.09</t>
  </si>
  <si>
    <t>Химия</t>
  </si>
  <si>
    <t>ОУД.10</t>
  </si>
  <si>
    <t>ОУД.11</t>
  </si>
  <si>
    <t>Биология</t>
  </si>
  <si>
    <t>ОУД.12</t>
  </si>
  <si>
    <t>ДЗ</t>
  </si>
  <si>
    <t>ОГСЭ.00</t>
  </si>
  <si>
    <r>
      <t xml:space="preserve">Общий гуманитарный и социально-экономический цикл </t>
    </r>
    <r>
      <rPr>
        <i/>
        <sz val="12"/>
        <color theme="1"/>
        <rFont val="Times New Roman"/>
        <family val="1"/>
        <charset val="204"/>
      </rPr>
      <t>(для СПО)</t>
    </r>
  </si>
  <si>
    <t>ОГСЭ.01</t>
  </si>
  <si>
    <t>Основы философии</t>
  </si>
  <si>
    <t>ОГСЭ.02</t>
  </si>
  <si>
    <t>ОГСЭ.03</t>
  </si>
  <si>
    <t>ОГСЭ.04</t>
  </si>
  <si>
    <t>Русский язык и культура речи</t>
  </si>
  <si>
    <t>ЕН.00</t>
  </si>
  <si>
    <t xml:space="preserve">Математический и общий естественнонаучный цикл </t>
  </si>
  <si>
    <t>ЕН.01</t>
  </si>
  <si>
    <t>-,Э</t>
  </si>
  <si>
    <t>Экологические основы природопользования</t>
  </si>
  <si>
    <t>П.00</t>
  </si>
  <si>
    <t>Профессиональный цикл</t>
  </si>
  <si>
    <t>ОП.00</t>
  </si>
  <si>
    <t xml:space="preserve">Общепрофессиональные дисциплины </t>
  </si>
  <si>
    <t>ОП.01</t>
  </si>
  <si>
    <t>ОП.02</t>
  </si>
  <si>
    <t>ОП.03</t>
  </si>
  <si>
    <t>ОП.04</t>
  </si>
  <si>
    <t>ОП.05</t>
  </si>
  <si>
    <t>ОП.06</t>
  </si>
  <si>
    <t>ОП.07</t>
  </si>
  <si>
    <t>Охрана труда</t>
  </si>
  <si>
    <t>ОП.08</t>
  </si>
  <si>
    <t>Безопасность жизнедеятельности</t>
  </si>
  <si>
    <t>ОП.09</t>
  </si>
  <si>
    <t>ОП.10</t>
  </si>
  <si>
    <t>Эффективное поведение на рынке труда</t>
  </si>
  <si>
    <t>З</t>
  </si>
  <si>
    <t>ПМ.00</t>
  </si>
  <si>
    <t>Профессиональные модули</t>
  </si>
  <si>
    <t>ПМ.01</t>
  </si>
  <si>
    <t>Эк</t>
  </si>
  <si>
    <t>МДК.01.01</t>
  </si>
  <si>
    <t>МДК.01.02</t>
  </si>
  <si>
    <t>УП.01</t>
  </si>
  <si>
    <t>ПП.01</t>
  </si>
  <si>
    <t>ПМ.02</t>
  </si>
  <si>
    <t>МДК.02.01</t>
  </si>
  <si>
    <t>УП.02</t>
  </si>
  <si>
    <t>ПМ.03</t>
  </si>
  <si>
    <t>МДК.03.01</t>
  </si>
  <si>
    <t>МДК.03.02</t>
  </si>
  <si>
    <t>УП.03</t>
  </si>
  <si>
    <t>ПП.03</t>
  </si>
  <si>
    <t>ПМ.04</t>
  </si>
  <si>
    <t>МДК.04.01</t>
  </si>
  <si>
    <t>МДК.04.02</t>
  </si>
  <si>
    <t>УП.04</t>
  </si>
  <si>
    <t>ПМ.05</t>
  </si>
  <si>
    <t>УП.05</t>
  </si>
  <si>
    <t>Всего</t>
  </si>
  <si>
    <t>ПДП</t>
  </si>
  <si>
    <t>ГИА</t>
  </si>
  <si>
    <t>Государственная итоговая аттестация</t>
  </si>
  <si>
    <t xml:space="preserve">1. Программа базовой подготовки </t>
  </si>
  <si>
    <t xml:space="preserve">1.1. Дипломный проект (работа) </t>
  </si>
  <si>
    <t>Выполнение дипломного проекта (работы) с по (всего 4 нед.)</t>
  </si>
  <si>
    <r>
      <t>Защита дипломного проекта (работы) с</t>
    </r>
    <r>
      <rPr>
        <u/>
        <sz val="12"/>
        <color theme="1"/>
        <rFont val="Times New Roman"/>
        <family val="1"/>
        <charset val="204"/>
      </rPr>
      <t>по</t>
    </r>
    <r>
      <rPr>
        <sz val="12"/>
        <color theme="1"/>
        <rFont val="Times New Roman"/>
        <family val="1"/>
        <charset val="204"/>
      </rPr>
      <t xml:space="preserve"> (всего 2 нед.)</t>
    </r>
  </si>
  <si>
    <t xml:space="preserve">Всего </t>
  </si>
  <si>
    <t>дисциплин и МДК</t>
  </si>
  <si>
    <t>учебной практики,</t>
  </si>
  <si>
    <t>кол /нед.</t>
  </si>
  <si>
    <t>производст. практики / преддипл. практика, нед.</t>
  </si>
  <si>
    <t>экзаменов</t>
  </si>
  <si>
    <t>дифф. зачетов</t>
  </si>
  <si>
    <t>зачетов</t>
  </si>
  <si>
    <t>Наименование циклов, дисциплин, профессиональных модулей, МДК, практик</t>
  </si>
  <si>
    <t xml:space="preserve">самостоятельная учебная работа </t>
  </si>
  <si>
    <t>обязательная</t>
  </si>
  <si>
    <t>III курс</t>
  </si>
  <si>
    <t>1 сем.</t>
  </si>
  <si>
    <t>2 сем.</t>
  </si>
  <si>
    <t>3 сем.</t>
  </si>
  <si>
    <t>4 сем.</t>
  </si>
  <si>
    <t>5 сем.</t>
  </si>
  <si>
    <t>6 сем.</t>
  </si>
  <si>
    <t xml:space="preserve">нед. </t>
  </si>
  <si>
    <t>лаб. и практ. занятий</t>
  </si>
  <si>
    <t>в том числе</t>
  </si>
  <si>
    <t>курсовых работ (проектов)</t>
  </si>
  <si>
    <t>IV курс</t>
  </si>
  <si>
    <t>7 сем.</t>
  </si>
  <si>
    <t>8 сем.</t>
  </si>
  <si>
    <r>
      <t>Формы промежуточной аттестации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</si>
  <si>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Распределение обязательной учебной нагрузки (включая обязательную аудиторную нагрузку и все виды практики в составе профессиональных модулей) по курсам и семестрам</t>
    </r>
    <r>
      <rPr>
        <b/>
        <vertAlign val="superscript"/>
        <sz val="11"/>
        <color rgb="FF000000"/>
        <rFont val="Times New Roman"/>
        <family val="1"/>
        <charset val="204"/>
      </rPr>
      <t xml:space="preserve">2 </t>
    </r>
    <r>
      <rPr>
        <b/>
        <sz val="11"/>
        <color rgb="FF000000"/>
        <rFont val="Times New Roman"/>
        <family val="1"/>
        <charset val="204"/>
      </rPr>
      <t>(час. в семестр)</t>
    </r>
  </si>
  <si>
    <t>МДК 05.01</t>
  </si>
  <si>
    <t>-,ДЗ</t>
  </si>
  <si>
    <t>З,З,З,З,З,ДЗ</t>
  </si>
  <si>
    <t>2ДЗ/1Э</t>
  </si>
  <si>
    <t>Обществознание</t>
  </si>
  <si>
    <t>Математика</t>
  </si>
  <si>
    <t>Э,Э</t>
  </si>
  <si>
    <t>Информатика и ИКТ</t>
  </si>
  <si>
    <t>ОБЖ</t>
  </si>
  <si>
    <t>ОГСЭ.05</t>
  </si>
  <si>
    <t>ЕН.02</t>
  </si>
  <si>
    <t>ЕН.03</t>
  </si>
  <si>
    <t>Геодезия</t>
  </si>
  <si>
    <t>Ботаника</t>
  </si>
  <si>
    <t>Почвоведение</t>
  </si>
  <si>
    <t>Дендрология и лесоведение</t>
  </si>
  <si>
    <t>Основы лесной энтомологии, фитопатологии и биологии лесных зверей и птиц</t>
  </si>
  <si>
    <t>Основы древесиноведения и лесного товароведения</t>
  </si>
  <si>
    <t>Основы устройства тракторов и автомобилей</t>
  </si>
  <si>
    <t>Правовое обеспечение профессиональной деятельности</t>
  </si>
  <si>
    <t>Правовые и организационные основы государственного управления лесами</t>
  </si>
  <si>
    <t>ОП.11</t>
  </si>
  <si>
    <t>ОП.12</t>
  </si>
  <si>
    <t>ОП.13</t>
  </si>
  <si>
    <t>ОП.14</t>
  </si>
  <si>
    <t>ОП.15</t>
  </si>
  <si>
    <t>ОП.16</t>
  </si>
  <si>
    <t>Экономика организации и менеджмент</t>
  </si>
  <si>
    <t>З,Э</t>
  </si>
  <si>
    <t>Основы ведения хозяйства на особо охраняемых территориях</t>
  </si>
  <si>
    <t>-,Д/З</t>
  </si>
  <si>
    <t>Садовый дизайн</t>
  </si>
  <si>
    <t>-,З</t>
  </si>
  <si>
    <t xml:space="preserve">Топографическое черчение с основами компьютерной графики </t>
  </si>
  <si>
    <t>Лесные культуры</t>
  </si>
  <si>
    <t>Защита лесов</t>
  </si>
  <si>
    <t>Уход за лесами</t>
  </si>
  <si>
    <t>-,-,Э</t>
  </si>
  <si>
    <t>Организация и проведение мероприятий по охране и защите лесов</t>
  </si>
  <si>
    <t>Охрана и защита лесов</t>
  </si>
  <si>
    <t>ПП.02</t>
  </si>
  <si>
    <t>ДЗ,Э</t>
  </si>
  <si>
    <t>Организация использования лесов</t>
  </si>
  <si>
    <t>Заготовка древесины и других лесных ресурсов</t>
  </si>
  <si>
    <t>Использование лесов для рекреационной деятельности</t>
  </si>
  <si>
    <t>Проведение работ по лесоустройству и таксации</t>
  </si>
  <si>
    <t>Лесная таксация</t>
  </si>
  <si>
    <t>Лесоустройство</t>
  </si>
  <si>
    <t>ПП.04</t>
  </si>
  <si>
    <t>Выполнение  работ по одной или нескольким профессиям рабочих, должностням служащих</t>
  </si>
  <si>
    <t>Выполнение работ по рабочей профессии: "Вальщик леса"</t>
  </si>
  <si>
    <t>4 нед.</t>
  </si>
  <si>
    <t>6 нед.</t>
  </si>
  <si>
    <t>преддиплом. практика</t>
  </si>
  <si>
    <t xml:space="preserve">Информатика </t>
  </si>
  <si>
    <t>Организация и проведение мероприятий по воспроизводству лесов и лесоразведению</t>
  </si>
  <si>
    <r>
      <t>Консультации</t>
    </r>
    <r>
      <rPr>
        <sz val="12"/>
        <color theme="1"/>
        <rFont val="Times New Roman"/>
        <family val="1"/>
        <charset val="204"/>
      </rPr>
      <t xml:space="preserve">  4 часа на 1 студента в год.</t>
    </r>
  </si>
  <si>
    <t>9ДЗ/4Э</t>
  </si>
  <si>
    <t>10З/4ДЗ/1Э</t>
  </si>
  <si>
    <t>Э,-</t>
  </si>
  <si>
    <t>З,З,З,З,З, ДЗ</t>
  </si>
  <si>
    <t>ДЗ,-</t>
  </si>
  <si>
    <t>5З/5ДЗ/8Э/5Эк</t>
  </si>
  <si>
    <t>-;Э;Э</t>
  </si>
  <si>
    <r>
      <t xml:space="preserve">-, </t>
    </r>
    <r>
      <rPr>
        <b/>
        <sz val="12"/>
        <color rgb="FF000000"/>
        <rFont val="Times New Roman"/>
        <family val="1"/>
        <charset val="204"/>
      </rPr>
      <t>Э</t>
    </r>
  </si>
  <si>
    <t>53/5ДЗ/7Э</t>
  </si>
  <si>
    <t>10З/10ДЗ/15Э/5Эк</t>
  </si>
  <si>
    <t>20З/25ДЗ/21Э/5Эк</t>
  </si>
  <si>
    <t>20З/25ДЗ/21Э</t>
  </si>
  <si>
    <t>20З/16ДЗ/17Э</t>
  </si>
  <si>
    <t>20З/16ДЗ/17Э/5Эк</t>
  </si>
  <si>
    <t xml:space="preserve">Согласовано:
Заместитель директора по учебной работе _________________   Е.И. Кируца
Председатели цикловых методических  комиссий:
Общеобразовательных дисциплин ________________                      Л.В. Ромашкина
Специальности «Лесное и лесопарковое хозяйство»  _____________          Л.И. Сотникова
</t>
  </si>
  <si>
    <t xml:space="preserve">Согласовано:
Заместитель директора по учебной работе_______________    Е.И. Кируца
Председатели цикловых методических  комиссий:
Специальности «Лесное и лесопарковое хозяйство»     _______________       Л.И. Сотникова
</t>
  </si>
  <si>
    <t xml:space="preserve">Раздел 1 </t>
  </si>
  <si>
    <t>Заготовка древесины</t>
  </si>
  <si>
    <t>Лесоводство</t>
  </si>
  <si>
    <t>Раздел 2</t>
  </si>
  <si>
    <t>Заготовка живицы и других лесных ресурсов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</si>
</sst>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perscript"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 tint="0.14999847407452621"/>
      <name val="Times New Roman"/>
      <family val="1"/>
      <charset val="204"/>
    </font>
    <font>
      <b/>
      <sz val="12"/>
      <color theme="1" tint="0.24997711111789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wrapText="1"/>
    </xf>
    <xf numFmtId="49" fontId="2" fillId="0" borderId="16" xfId="0" applyNumberFormat="1" applyFont="1" applyBorder="1" applyAlignment="1">
      <alignment horizontal="center" wrapText="1"/>
    </xf>
    <xf numFmtId="49" fontId="4" fillId="0" borderId="16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center" wrapText="1"/>
    </xf>
    <xf numFmtId="49" fontId="1" fillId="0" borderId="16" xfId="0" applyNumberFormat="1" applyFont="1" applyBorder="1" applyAlignment="1">
      <alignment horizont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wrapText="1"/>
    </xf>
    <xf numFmtId="49" fontId="4" fillId="2" borderId="20" xfId="0" applyNumberFormat="1" applyFont="1" applyFill="1" applyBorder="1" applyAlignment="1">
      <alignment horizontal="center" wrapText="1"/>
    </xf>
    <xf numFmtId="49" fontId="3" fillId="0" borderId="25" xfId="0" applyNumberFormat="1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wrapText="1"/>
    </xf>
    <xf numFmtId="49" fontId="3" fillId="0" borderId="19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18" fillId="0" borderId="1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wrapText="1"/>
    </xf>
    <xf numFmtId="49" fontId="14" fillId="0" borderId="20" xfId="0" applyNumberFormat="1" applyFont="1" applyBorder="1" applyAlignment="1">
      <alignment horizontal="center" wrapText="1"/>
    </xf>
    <xf numFmtId="49" fontId="2" fillId="0" borderId="16" xfId="0" applyNumberFormat="1" applyFont="1" applyBorder="1" applyAlignment="1">
      <alignment wrapText="1"/>
    </xf>
    <xf numFmtId="49" fontId="2" fillId="0" borderId="19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49" fontId="2" fillId="0" borderId="16" xfId="0" applyNumberFormat="1" applyFont="1" applyBorder="1" applyAlignment="1">
      <alignment vertical="center" wrapText="1"/>
    </xf>
    <xf numFmtId="49" fontId="3" fillId="0" borderId="11" xfId="0" applyNumberFormat="1" applyFont="1" applyBorder="1" applyAlignment="1">
      <alignment vertical="center" wrapText="1"/>
    </xf>
    <xf numFmtId="49" fontId="3" fillId="0" borderId="26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vertical="center" wrapText="1"/>
    </xf>
    <xf numFmtId="49" fontId="4" fillId="0" borderId="16" xfId="0" applyNumberFormat="1" applyFont="1" applyBorder="1" applyAlignment="1">
      <alignment horizontal="left" vertical="center" wrapText="1"/>
    </xf>
    <xf numFmtId="49" fontId="16" fillId="0" borderId="16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14" fillId="0" borderId="19" xfId="0" applyNumberFormat="1" applyFont="1" applyBorder="1" applyAlignment="1">
      <alignment horizontal="center" wrapText="1"/>
    </xf>
    <xf numFmtId="49" fontId="4" fillId="0" borderId="16" xfId="0" applyNumberFormat="1" applyFont="1" applyBorder="1" applyAlignment="1">
      <alignment wrapText="1"/>
    </xf>
    <xf numFmtId="49" fontId="20" fillId="0" borderId="16" xfId="0" applyNumberFormat="1" applyFont="1" applyBorder="1" applyAlignment="1">
      <alignment horizontal="left" vertical="center" wrapText="1"/>
    </xf>
    <xf numFmtId="49" fontId="19" fillId="0" borderId="16" xfId="0" applyNumberFormat="1" applyFont="1" applyBorder="1" applyAlignment="1">
      <alignment horizontal="left" vertical="center" wrapText="1"/>
    </xf>
    <xf numFmtId="49" fontId="21" fillId="0" borderId="16" xfId="0" applyNumberFormat="1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left" vertical="center" wrapText="1"/>
    </xf>
    <xf numFmtId="49" fontId="19" fillId="0" borderId="19" xfId="0" applyNumberFormat="1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wrapText="1"/>
    </xf>
    <xf numFmtId="49" fontId="21" fillId="0" borderId="19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wrapText="1"/>
    </xf>
    <xf numFmtId="49" fontId="1" fillId="0" borderId="11" xfId="0" applyNumberFormat="1" applyFont="1" applyBorder="1" applyAlignment="1">
      <alignment wrapText="1"/>
    </xf>
    <xf numFmtId="49" fontId="15" fillId="0" borderId="5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wrapText="1"/>
    </xf>
    <xf numFmtId="49" fontId="4" fillId="0" borderId="16" xfId="0" applyNumberFormat="1" applyFont="1" applyBorder="1" applyAlignment="1">
      <alignment vertical="top" wrapText="1"/>
    </xf>
    <xf numFmtId="49" fontId="4" fillId="0" borderId="19" xfId="0" applyNumberFormat="1" applyFont="1" applyBorder="1" applyAlignment="1">
      <alignment vertical="center" wrapText="1"/>
    </xf>
    <xf numFmtId="49" fontId="22" fillId="0" borderId="19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wrapText="1"/>
    </xf>
    <xf numFmtId="49" fontId="14" fillId="0" borderId="20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vertical="top" wrapText="1"/>
    </xf>
    <xf numFmtId="49" fontId="22" fillId="0" borderId="16" xfId="0" applyNumberFormat="1" applyFont="1" applyBorder="1" applyAlignment="1">
      <alignment vertical="top" wrapText="1"/>
    </xf>
    <xf numFmtId="49" fontId="14" fillId="0" borderId="16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vertical="center" wrapText="1"/>
    </xf>
    <xf numFmtId="49" fontId="22" fillId="0" borderId="14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wrapText="1"/>
    </xf>
    <xf numFmtId="49" fontId="6" fillId="0" borderId="11" xfId="0" applyNumberFormat="1" applyFont="1" applyBorder="1" applyAlignment="1">
      <alignment wrapText="1"/>
    </xf>
    <xf numFmtId="49" fontId="4" fillId="0" borderId="8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wrapText="1"/>
    </xf>
    <xf numFmtId="49" fontId="6" fillId="0" borderId="12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vertical="top" wrapText="1"/>
    </xf>
    <xf numFmtId="49" fontId="18" fillId="0" borderId="16" xfId="0" applyNumberFormat="1" applyFont="1" applyBorder="1" applyAlignment="1">
      <alignment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49" fontId="16" fillId="0" borderId="20" xfId="0" applyNumberFormat="1" applyFont="1" applyBorder="1" applyAlignment="1">
      <alignment horizontal="center" wrapText="1"/>
    </xf>
    <xf numFmtId="49" fontId="15" fillId="0" borderId="8" xfId="0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top" wrapText="1"/>
    </xf>
    <xf numFmtId="49" fontId="12" fillId="0" borderId="6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12" fillId="0" borderId="8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4" fillId="0" borderId="15" xfId="0" applyNumberFormat="1" applyFont="1" applyBorder="1" applyAlignment="1">
      <alignment vertical="top" wrapText="1"/>
    </xf>
    <xf numFmtId="49" fontId="22" fillId="0" borderId="19" xfId="0" applyNumberFormat="1" applyFont="1" applyBorder="1" applyAlignment="1">
      <alignment vertical="top" wrapText="1"/>
    </xf>
    <xf numFmtId="0" fontId="4" fillId="0" borderId="25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0" borderId="2" xfId="0" applyFont="1" applyBorder="1" applyAlignment="1">
      <alignment horizontal="center" vertical="top" textRotation="90" wrapText="1"/>
    </xf>
    <xf numFmtId="0" fontId="3" fillId="0" borderId="4" xfId="0" applyFont="1" applyBorder="1" applyAlignment="1">
      <alignment horizontal="center" vertical="top" textRotation="90" wrapText="1"/>
    </xf>
    <xf numFmtId="0" fontId="8" fillId="0" borderId="2" xfId="0" applyFont="1" applyBorder="1" applyAlignment="1">
      <alignment textRotation="90" wrapText="1"/>
    </xf>
    <xf numFmtId="0" fontId="8" fillId="0" borderId="3" xfId="0" applyFont="1" applyBorder="1" applyAlignment="1">
      <alignment textRotation="90" wrapText="1"/>
    </xf>
    <xf numFmtId="0" fontId="8" fillId="0" borderId="4" xfId="0" applyFont="1" applyBorder="1" applyAlignment="1">
      <alignment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wrapText="1"/>
    </xf>
    <xf numFmtId="0" fontId="9" fillId="0" borderId="16" xfId="0" applyFont="1" applyBorder="1" applyAlignment="1">
      <alignment horizontal="center" textRotation="90" wrapText="1"/>
    </xf>
    <xf numFmtId="0" fontId="11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 textRotation="90" wrapText="1"/>
    </xf>
    <xf numFmtId="0" fontId="9" fillId="0" borderId="16" xfId="0" applyFont="1" applyBorder="1" applyAlignment="1">
      <alignment horizontal="center" vertical="center" textRotation="90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3" fillId="0" borderId="2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12" xfId="0" applyNumberFormat="1" applyFont="1" applyBorder="1" applyAlignment="1">
      <alignment vertical="center" wrapText="1"/>
    </xf>
    <xf numFmtId="49" fontId="3" fillId="0" borderId="14" xfId="0" applyNumberFormat="1" applyFont="1" applyBorder="1" applyAlignment="1">
      <alignment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left" vertical="center" wrapText="1"/>
    </xf>
    <xf numFmtId="49" fontId="9" fillId="0" borderId="24" xfId="0" applyNumberFormat="1" applyFont="1" applyBorder="1" applyAlignment="1">
      <alignment horizontal="left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right" wrapText="1"/>
    </xf>
    <xf numFmtId="49" fontId="1" fillId="0" borderId="10" xfId="0" applyNumberFormat="1" applyFont="1" applyBorder="1" applyAlignment="1">
      <alignment horizontal="right" wrapText="1"/>
    </xf>
    <xf numFmtId="49" fontId="1" fillId="0" borderId="11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23" fillId="0" borderId="12" xfId="0" applyNumberFormat="1" applyFont="1" applyBorder="1" applyAlignment="1">
      <alignment vertical="center" wrapText="1"/>
    </xf>
    <xf numFmtId="49" fontId="23" fillId="0" borderId="15" xfId="0" applyNumberFormat="1" applyFont="1" applyBorder="1" applyAlignment="1">
      <alignment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49" fontId="1" fillId="0" borderId="12" xfId="0" applyNumberFormat="1" applyFont="1" applyBorder="1" applyAlignment="1">
      <alignment wrapText="1"/>
    </xf>
    <xf numFmtId="49" fontId="1" fillId="0" borderId="13" xfId="0" applyNumberFormat="1" applyFont="1" applyBorder="1" applyAlignment="1">
      <alignment wrapText="1"/>
    </xf>
    <xf numFmtId="49" fontId="1" fillId="0" borderId="6" xfId="0" applyNumberFormat="1" applyFont="1" applyBorder="1" applyAlignment="1">
      <alignment wrapText="1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2"/>
  <sheetViews>
    <sheetView zoomScale="75" zoomScaleNormal="75" workbookViewId="0">
      <pane xSplit="16" ySplit="6" topLeftCell="Q7" activePane="bottomRight" state="frozen"/>
      <selection pane="topRight" activeCell="Q1" sqref="Q1"/>
      <selection pane="bottomLeft" activeCell="A7" sqref="A7"/>
      <selection pane="bottomRight" sqref="A1:P102"/>
    </sheetView>
  </sheetViews>
  <sheetFormatPr defaultRowHeight="15"/>
  <cols>
    <col min="1" max="1" width="13.140625" customWidth="1"/>
    <col min="2" max="2" width="29" customWidth="1"/>
    <col min="3" max="3" width="14.5703125" customWidth="1"/>
    <col min="7" max="7" width="9.140625" customWidth="1"/>
    <col min="10" max="10" width="10.5703125" customWidth="1"/>
    <col min="15" max="15" width="9.140625" customWidth="1"/>
    <col min="16" max="16" width="11.7109375" customWidth="1"/>
  </cols>
  <sheetData>
    <row r="1" spans="1:16" ht="45" customHeight="1">
      <c r="A1" s="191" t="s">
        <v>0</v>
      </c>
      <c r="B1" s="192" t="s">
        <v>100</v>
      </c>
      <c r="C1" s="188" t="s">
        <v>117</v>
      </c>
      <c r="D1" s="193" t="s">
        <v>1</v>
      </c>
      <c r="E1" s="194"/>
      <c r="F1" s="194"/>
      <c r="G1" s="194"/>
      <c r="H1" s="195"/>
      <c r="I1" s="196" t="s">
        <v>118</v>
      </c>
      <c r="J1" s="196"/>
      <c r="K1" s="196"/>
      <c r="L1" s="196"/>
      <c r="M1" s="196"/>
      <c r="N1" s="196"/>
      <c r="O1" s="196"/>
      <c r="P1" s="196"/>
    </row>
    <row r="2" spans="1:16" ht="16.5" customHeight="1">
      <c r="A2" s="191"/>
      <c r="B2" s="192"/>
      <c r="C2" s="188"/>
      <c r="D2" s="188" t="s">
        <v>2</v>
      </c>
      <c r="E2" s="188" t="s">
        <v>101</v>
      </c>
      <c r="F2" s="196" t="s">
        <v>102</v>
      </c>
      <c r="G2" s="196"/>
      <c r="H2" s="196"/>
      <c r="I2" s="187" t="s">
        <v>3</v>
      </c>
      <c r="J2" s="187"/>
      <c r="K2" s="187" t="s">
        <v>4</v>
      </c>
      <c r="L2" s="187"/>
      <c r="M2" s="187" t="s">
        <v>103</v>
      </c>
      <c r="N2" s="187"/>
      <c r="O2" s="187" t="s">
        <v>114</v>
      </c>
      <c r="P2" s="187"/>
    </row>
    <row r="3" spans="1:16" ht="16.5" customHeight="1">
      <c r="A3" s="191"/>
      <c r="B3" s="192"/>
      <c r="C3" s="188"/>
      <c r="D3" s="188"/>
      <c r="E3" s="188"/>
      <c r="F3" s="188" t="s">
        <v>5</v>
      </c>
      <c r="G3" s="189" t="s">
        <v>112</v>
      </c>
      <c r="H3" s="189"/>
      <c r="I3" s="7" t="s">
        <v>104</v>
      </c>
      <c r="J3" s="39" t="s">
        <v>105</v>
      </c>
      <c r="K3" s="39" t="s">
        <v>106</v>
      </c>
      <c r="L3" s="39" t="s">
        <v>107</v>
      </c>
      <c r="M3" s="39" t="s">
        <v>108</v>
      </c>
      <c r="N3" s="39" t="s">
        <v>109</v>
      </c>
      <c r="O3" s="39" t="s">
        <v>115</v>
      </c>
      <c r="P3" s="39" t="s">
        <v>116</v>
      </c>
    </row>
    <row r="4" spans="1:16" ht="48" customHeight="1">
      <c r="A4" s="191"/>
      <c r="B4" s="192"/>
      <c r="C4" s="188"/>
      <c r="D4" s="188"/>
      <c r="E4" s="188"/>
      <c r="F4" s="188"/>
      <c r="G4" s="188" t="s">
        <v>111</v>
      </c>
      <c r="H4" s="190" t="s">
        <v>113</v>
      </c>
      <c r="I4" s="7"/>
      <c r="J4" s="7"/>
      <c r="K4" s="7"/>
      <c r="L4" s="7"/>
      <c r="M4" s="7"/>
      <c r="N4" s="7"/>
      <c r="O4" s="7"/>
      <c r="P4" s="7"/>
    </row>
    <row r="5" spans="1:16" ht="66" customHeight="1">
      <c r="A5" s="191"/>
      <c r="B5" s="192"/>
      <c r="C5" s="188"/>
      <c r="D5" s="188"/>
      <c r="E5" s="188"/>
      <c r="F5" s="188"/>
      <c r="G5" s="188"/>
      <c r="H5" s="190"/>
      <c r="I5" s="8" t="s">
        <v>110</v>
      </c>
      <c r="J5" s="8" t="s">
        <v>110</v>
      </c>
      <c r="K5" s="8" t="s">
        <v>110</v>
      </c>
      <c r="L5" s="8" t="s">
        <v>110</v>
      </c>
      <c r="M5" s="8" t="s">
        <v>110</v>
      </c>
      <c r="N5" s="8" t="s">
        <v>110</v>
      </c>
      <c r="O5" s="8" t="s">
        <v>110</v>
      </c>
      <c r="P5" s="8" t="s">
        <v>110</v>
      </c>
    </row>
    <row r="6" spans="1:16" ht="16.5" thickBot="1">
      <c r="A6" s="1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2">
        <v>15</v>
      </c>
      <c r="P6" s="2">
        <v>16</v>
      </c>
    </row>
    <row r="7" spans="1:16" ht="16.5" thickBot="1">
      <c r="A7" s="82"/>
      <c r="B7" s="40" t="s">
        <v>6</v>
      </c>
      <c r="C7" s="40" t="s">
        <v>187</v>
      </c>
      <c r="D7" s="83">
        <f t="shared" ref="D7:P7" si="0">D8+D21+D27+D31</f>
        <v>6699</v>
      </c>
      <c r="E7" s="38">
        <f t="shared" si="0"/>
        <v>2235</v>
      </c>
      <c r="F7" s="38">
        <f t="shared" si="0"/>
        <v>4464</v>
      </c>
      <c r="G7" s="38">
        <f t="shared" si="0"/>
        <v>1903</v>
      </c>
      <c r="H7" s="38">
        <f t="shared" si="0"/>
        <v>80</v>
      </c>
      <c r="I7" s="38">
        <f t="shared" si="0"/>
        <v>592</v>
      </c>
      <c r="J7" s="38">
        <f t="shared" si="0"/>
        <v>812</v>
      </c>
      <c r="K7" s="38">
        <f t="shared" si="0"/>
        <v>594</v>
      </c>
      <c r="L7" s="38">
        <f t="shared" si="0"/>
        <v>702</v>
      </c>
      <c r="M7" s="38">
        <f t="shared" si="0"/>
        <v>472</v>
      </c>
      <c r="N7" s="38">
        <f t="shared" si="0"/>
        <v>608</v>
      </c>
      <c r="O7" s="38">
        <f t="shared" si="0"/>
        <v>414</v>
      </c>
      <c r="P7" s="38">
        <f t="shared" si="0"/>
        <v>270</v>
      </c>
    </row>
    <row r="8" spans="1:16" ht="32.25" thickBot="1">
      <c r="A8" s="84" t="s">
        <v>7</v>
      </c>
      <c r="B8" s="75" t="s">
        <v>8</v>
      </c>
      <c r="C8" s="75" t="s">
        <v>176</v>
      </c>
      <c r="D8" s="85">
        <f>SUM(D9:D20)</f>
        <v>2106</v>
      </c>
      <c r="E8" s="29">
        <f t="shared" ref="E8:P8" si="1">SUM(E9:E20)</f>
        <v>702</v>
      </c>
      <c r="F8" s="29">
        <f>SUM(F9:F20)</f>
        <v>1404</v>
      </c>
      <c r="G8" s="29">
        <f t="shared" si="1"/>
        <v>435</v>
      </c>
      <c r="H8" s="29">
        <f t="shared" si="1"/>
        <v>0</v>
      </c>
      <c r="I8" s="29">
        <f>SUM(I9:I20)</f>
        <v>592</v>
      </c>
      <c r="J8" s="29">
        <f>SUM(J9:J20)</f>
        <v>812</v>
      </c>
      <c r="K8" s="29">
        <f t="shared" si="1"/>
        <v>0</v>
      </c>
      <c r="L8" s="29">
        <f>SUM(L9:L20)</f>
        <v>0</v>
      </c>
      <c r="M8" s="29">
        <f t="shared" si="1"/>
        <v>0</v>
      </c>
      <c r="N8" s="29">
        <f t="shared" si="1"/>
        <v>0</v>
      </c>
      <c r="O8" s="29">
        <f t="shared" si="1"/>
        <v>0</v>
      </c>
      <c r="P8" s="29">
        <f t="shared" si="1"/>
        <v>0</v>
      </c>
    </row>
    <row r="9" spans="1:16" ht="16.5" thickBot="1">
      <c r="A9" s="86" t="s">
        <v>9</v>
      </c>
      <c r="B9" s="86" t="s">
        <v>10</v>
      </c>
      <c r="C9" s="41" t="s">
        <v>178</v>
      </c>
      <c r="D9" s="87">
        <f>E9+F9</f>
        <v>117</v>
      </c>
      <c r="E9" s="24">
        <v>39</v>
      </c>
      <c r="F9" s="17">
        <f>SUM(I9:P9)</f>
        <v>78</v>
      </c>
      <c r="G9" s="30">
        <v>0</v>
      </c>
      <c r="H9" s="27">
        <v>0</v>
      </c>
      <c r="I9" s="28">
        <v>78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</row>
    <row r="10" spans="1:16" ht="16.5" thickBot="1">
      <c r="A10" s="88" t="s">
        <v>11</v>
      </c>
      <c r="B10" s="88" t="s">
        <v>12</v>
      </c>
      <c r="C10" s="42" t="s">
        <v>13</v>
      </c>
      <c r="D10" s="87">
        <f t="shared" ref="D10:D20" si="2">E10+F10</f>
        <v>175</v>
      </c>
      <c r="E10" s="25">
        <v>58</v>
      </c>
      <c r="F10" s="17">
        <f t="shared" ref="F10:F20" si="3">SUM(I10:P10)</f>
        <v>117</v>
      </c>
      <c r="G10" s="31">
        <v>0</v>
      </c>
      <c r="H10" s="27">
        <v>0</v>
      </c>
      <c r="I10" s="13">
        <v>50</v>
      </c>
      <c r="J10" s="13">
        <v>67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</row>
    <row r="11" spans="1:16" ht="16.5" thickBot="1">
      <c r="A11" s="88" t="s">
        <v>15</v>
      </c>
      <c r="B11" s="88" t="s">
        <v>14</v>
      </c>
      <c r="C11" s="42" t="s">
        <v>13</v>
      </c>
      <c r="D11" s="87">
        <f t="shared" si="2"/>
        <v>117</v>
      </c>
      <c r="E11" s="25">
        <v>39</v>
      </c>
      <c r="F11" s="17">
        <f t="shared" si="3"/>
        <v>78</v>
      </c>
      <c r="G11" s="31">
        <v>78</v>
      </c>
      <c r="H11" s="27">
        <v>0</v>
      </c>
      <c r="I11" s="13">
        <v>32</v>
      </c>
      <c r="J11" s="13">
        <v>46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</row>
    <row r="12" spans="1:16" ht="16.5" thickBot="1">
      <c r="A12" s="88" t="s">
        <v>16</v>
      </c>
      <c r="B12" s="88" t="s">
        <v>17</v>
      </c>
      <c r="C12" s="42" t="s">
        <v>13</v>
      </c>
      <c r="D12" s="87">
        <f t="shared" si="2"/>
        <v>176</v>
      </c>
      <c r="E12" s="25">
        <v>59</v>
      </c>
      <c r="F12" s="17">
        <f t="shared" si="3"/>
        <v>117</v>
      </c>
      <c r="G12" s="31">
        <v>0</v>
      </c>
      <c r="H12" s="27">
        <v>0</v>
      </c>
      <c r="I12" s="13">
        <v>50</v>
      </c>
      <c r="J12" s="13">
        <v>67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</row>
    <row r="13" spans="1:16" ht="16.5" thickBot="1">
      <c r="A13" s="88" t="s">
        <v>18</v>
      </c>
      <c r="B13" s="88" t="s">
        <v>123</v>
      </c>
      <c r="C13" s="42" t="s">
        <v>13</v>
      </c>
      <c r="D13" s="87">
        <f t="shared" si="2"/>
        <v>175</v>
      </c>
      <c r="E13" s="25">
        <v>58</v>
      </c>
      <c r="F13" s="17">
        <f t="shared" si="3"/>
        <v>117</v>
      </c>
      <c r="G13" s="31">
        <v>0</v>
      </c>
      <c r="H13" s="27">
        <v>0</v>
      </c>
      <c r="I13" s="13">
        <v>34</v>
      </c>
      <c r="J13" s="13">
        <v>83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</row>
    <row r="14" spans="1:16" ht="16.5" thickBot="1">
      <c r="A14" s="88" t="s">
        <v>20</v>
      </c>
      <c r="B14" s="88" t="s">
        <v>124</v>
      </c>
      <c r="C14" s="42" t="s">
        <v>125</v>
      </c>
      <c r="D14" s="87">
        <f t="shared" si="2"/>
        <v>260</v>
      </c>
      <c r="E14" s="25">
        <v>87</v>
      </c>
      <c r="F14" s="17">
        <f t="shared" si="3"/>
        <v>173</v>
      </c>
      <c r="G14" s="25">
        <v>60</v>
      </c>
      <c r="H14" s="27">
        <v>0</v>
      </c>
      <c r="I14" s="13">
        <v>82</v>
      </c>
      <c r="J14" s="13">
        <v>91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</row>
    <row r="15" spans="1:16" ht="16.5" thickBot="1">
      <c r="A15" s="88" t="s">
        <v>21</v>
      </c>
      <c r="B15" s="88" t="s">
        <v>126</v>
      </c>
      <c r="C15" s="42" t="s">
        <v>13</v>
      </c>
      <c r="D15" s="87">
        <f t="shared" si="2"/>
        <v>117</v>
      </c>
      <c r="E15" s="25">
        <v>39</v>
      </c>
      <c r="F15" s="17">
        <f t="shared" si="3"/>
        <v>78</v>
      </c>
      <c r="G15" s="25">
        <v>44</v>
      </c>
      <c r="H15" s="27">
        <v>0</v>
      </c>
      <c r="I15" s="13">
        <v>34</v>
      </c>
      <c r="J15" s="13">
        <v>44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</row>
    <row r="16" spans="1:16" ht="16.5" thickBot="1">
      <c r="A16" s="88" t="s">
        <v>22</v>
      </c>
      <c r="B16" s="88" t="s">
        <v>127</v>
      </c>
      <c r="C16" s="42" t="s">
        <v>13</v>
      </c>
      <c r="D16" s="87">
        <f t="shared" si="2"/>
        <v>105</v>
      </c>
      <c r="E16" s="25">
        <v>35</v>
      </c>
      <c r="F16" s="17">
        <f t="shared" si="3"/>
        <v>70</v>
      </c>
      <c r="G16" s="25">
        <v>10</v>
      </c>
      <c r="H16" s="27">
        <v>0</v>
      </c>
      <c r="I16" s="13">
        <v>34</v>
      </c>
      <c r="J16" s="13">
        <v>36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</row>
    <row r="17" spans="1:16" ht="16.5" thickBot="1">
      <c r="A17" s="88" t="s">
        <v>24</v>
      </c>
      <c r="B17" s="88" t="s">
        <v>19</v>
      </c>
      <c r="C17" s="44" t="s">
        <v>120</v>
      </c>
      <c r="D17" s="87">
        <f t="shared" si="2"/>
        <v>175</v>
      </c>
      <c r="E17" s="25">
        <v>58</v>
      </c>
      <c r="F17" s="17">
        <f t="shared" si="3"/>
        <v>117</v>
      </c>
      <c r="G17" s="25">
        <v>115</v>
      </c>
      <c r="H17" s="27">
        <v>0</v>
      </c>
      <c r="I17" s="13">
        <v>50</v>
      </c>
      <c r="J17" s="13">
        <v>67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</row>
    <row r="18" spans="1:16" ht="30.75" customHeight="1" thickBot="1">
      <c r="A18" s="88" t="s">
        <v>26</v>
      </c>
      <c r="B18" s="88" t="s">
        <v>23</v>
      </c>
      <c r="C18" s="42" t="s">
        <v>13</v>
      </c>
      <c r="D18" s="87">
        <f t="shared" si="2"/>
        <v>234</v>
      </c>
      <c r="E18" s="25">
        <v>78</v>
      </c>
      <c r="F18" s="17">
        <f t="shared" si="3"/>
        <v>156</v>
      </c>
      <c r="G18" s="25">
        <v>40</v>
      </c>
      <c r="H18" s="16">
        <v>0</v>
      </c>
      <c r="I18" s="11">
        <v>50</v>
      </c>
      <c r="J18" s="11">
        <v>106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</row>
    <row r="19" spans="1:16" ht="16.5" thickBot="1">
      <c r="A19" s="88" t="s">
        <v>27</v>
      </c>
      <c r="B19" s="88" t="s">
        <v>25</v>
      </c>
      <c r="C19" s="44" t="s">
        <v>42</v>
      </c>
      <c r="D19" s="87">
        <f t="shared" si="2"/>
        <v>234</v>
      </c>
      <c r="E19" s="25">
        <v>78</v>
      </c>
      <c r="F19" s="17">
        <f t="shared" si="3"/>
        <v>156</v>
      </c>
      <c r="G19" s="25">
        <v>60</v>
      </c>
      <c r="H19" s="27">
        <v>0</v>
      </c>
      <c r="I19" s="13">
        <v>50</v>
      </c>
      <c r="J19" s="13">
        <v>106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</row>
    <row r="20" spans="1:16" ht="16.5" thickBot="1">
      <c r="A20" s="89" t="s">
        <v>29</v>
      </c>
      <c r="B20" s="88" t="s">
        <v>28</v>
      </c>
      <c r="C20" s="43" t="s">
        <v>13</v>
      </c>
      <c r="D20" s="87">
        <f t="shared" si="2"/>
        <v>221</v>
      </c>
      <c r="E20" s="25">
        <v>74</v>
      </c>
      <c r="F20" s="17">
        <f t="shared" si="3"/>
        <v>147</v>
      </c>
      <c r="G20" s="25">
        <v>28</v>
      </c>
      <c r="H20" s="27">
        <v>0</v>
      </c>
      <c r="I20" s="26">
        <v>48</v>
      </c>
      <c r="J20" s="26">
        <v>99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</row>
    <row r="21" spans="1:16" ht="48" thickBot="1">
      <c r="A21" s="90" t="s">
        <v>31</v>
      </c>
      <c r="B21" s="91" t="s">
        <v>32</v>
      </c>
      <c r="C21" s="75" t="s">
        <v>177</v>
      </c>
      <c r="D21" s="85">
        <f>SUM(D22:D26)</f>
        <v>726</v>
      </c>
      <c r="E21" s="29">
        <f t="shared" ref="E21:P21" si="4">SUM(E22:E26)</f>
        <v>242</v>
      </c>
      <c r="F21" s="29">
        <f t="shared" si="4"/>
        <v>484</v>
      </c>
      <c r="G21" s="29">
        <f t="shared" si="4"/>
        <v>366</v>
      </c>
      <c r="H21" s="29">
        <f t="shared" si="4"/>
        <v>0</v>
      </c>
      <c r="I21" s="29">
        <f t="shared" si="4"/>
        <v>0</v>
      </c>
      <c r="J21" s="29">
        <f t="shared" si="4"/>
        <v>0</v>
      </c>
      <c r="K21" s="29">
        <f t="shared" si="4"/>
        <v>162</v>
      </c>
      <c r="L21" s="29">
        <f t="shared" si="4"/>
        <v>126</v>
      </c>
      <c r="M21" s="29">
        <f t="shared" si="4"/>
        <v>58</v>
      </c>
      <c r="N21" s="29">
        <f t="shared" si="4"/>
        <v>62</v>
      </c>
      <c r="O21" s="29">
        <f t="shared" si="4"/>
        <v>44</v>
      </c>
      <c r="P21" s="29">
        <f t="shared" si="4"/>
        <v>32</v>
      </c>
    </row>
    <row r="22" spans="1:16" ht="15.75">
      <c r="A22" s="86" t="s">
        <v>33</v>
      </c>
      <c r="B22" s="86" t="s">
        <v>34</v>
      </c>
      <c r="C22" s="33" t="s">
        <v>120</v>
      </c>
      <c r="D22" s="87">
        <f>E22+F22</f>
        <v>48</v>
      </c>
      <c r="E22" s="18">
        <v>0</v>
      </c>
      <c r="F22" s="17">
        <f>SUM(I22:P22)</f>
        <v>48</v>
      </c>
      <c r="G22" s="18">
        <v>0</v>
      </c>
      <c r="H22" s="18">
        <v>0</v>
      </c>
      <c r="I22" s="16">
        <v>0</v>
      </c>
      <c r="J22" s="16">
        <v>0</v>
      </c>
      <c r="K22" s="16">
        <v>0</v>
      </c>
      <c r="L22" s="16">
        <v>48</v>
      </c>
      <c r="M22" s="11">
        <v>0</v>
      </c>
      <c r="N22" s="16">
        <v>0</v>
      </c>
      <c r="O22" s="16">
        <v>0</v>
      </c>
      <c r="P22" s="16">
        <v>0</v>
      </c>
    </row>
    <row r="23" spans="1:16" ht="15.75">
      <c r="A23" s="88" t="s">
        <v>35</v>
      </c>
      <c r="B23" s="88" t="s">
        <v>17</v>
      </c>
      <c r="C23" s="34" t="s">
        <v>178</v>
      </c>
      <c r="D23" s="87">
        <f t="shared" ref="D23:D26" si="5">E23+F23</f>
        <v>48</v>
      </c>
      <c r="E23" s="14">
        <v>0</v>
      </c>
      <c r="F23" s="17">
        <f t="shared" ref="F23:F26" si="6">SUM(I23:P23)</f>
        <v>48</v>
      </c>
      <c r="G23" s="14">
        <v>0</v>
      </c>
      <c r="H23" s="18">
        <v>0</v>
      </c>
      <c r="I23" s="11">
        <v>0</v>
      </c>
      <c r="J23" s="11">
        <v>0</v>
      </c>
      <c r="K23" s="11">
        <v>48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15.75">
      <c r="A24" s="92" t="s">
        <v>36</v>
      </c>
      <c r="B24" s="92" t="s">
        <v>14</v>
      </c>
      <c r="C24" s="68" t="s">
        <v>179</v>
      </c>
      <c r="D24" s="87">
        <f t="shared" si="5"/>
        <v>218</v>
      </c>
      <c r="E24" s="69">
        <v>48</v>
      </c>
      <c r="F24" s="17">
        <f t="shared" si="6"/>
        <v>170</v>
      </c>
      <c r="G24" s="69">
        <v>170</v>
      </c>
      <c r="H24" s="70">
        <v>0</v>
      </c>
      <c r="I24" s="13">
        <v>0</v>
      </c>
      <c r="J24" s="13">
        <v>0</v>
      </c>
      <c r="K24" s="13">
        <v>32</v>
      </c>
      <c r="L24" s="13">
        <v>40</v>
      </c>
      <c r="M24" s="13">
        <v>30</v>
      </c>
      <c r="N24" s="13">
        <v>30</v>
      </c>
      <c r="O24" s="13">
        <v>22</v>
      </c>
      <c r="P24" s="13">
        <v>16</v>
      </c>
    </row>
    <row r="25" spans="1:16" ht="31.5">
      <c r="A25" s="92" t="s">
        <v>37</v>
      </c>
      <c r="B25" s="92" t="s">
        <v>38</v>
      </c>
      <c r="C25" s="68" t="s">
        <v>180</v>
      </c>
      <c r="D25" s="87">
        <f t="shared" si="5"/>
        <v>72</v>
      </c>
      <c r="E25" s="69">
        <v>24</v>
      </c>
      <c r="F25" s="17">
        <f t="shared" si="6"/>
        <v>48</v>
      </c>
      <c r="G25" s="69">
        <v>28</v>
      </c>
      <c r="H25" s="70">
        <v>0</v>
      </c>
      <c r="I25" s="13">
        <v>0</v>
      </c>
      <c r="J25" s="13">
        <v>0</v>
      </c>
      <c r="K25" s="13">
        <v>48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</row>
    <row r="26" spans="1:16" ht="16.5" thickBot="1">
      <c r="A26" s="88" t="s">
        <v>128</v>
      </c>
      <c r="B26" s="88" t="s">
        <v>19</v>
      </c>
      <c r="C26" s="34" t="s">
        <v>121</v>
      </c>
      <c r="D26" s="87">
        <f t="shared" si="5"/>
        <v>340</v>
      </c>
      <c r="E26" s="14">
        <v>170</v>
      </c>
      <c r="F26" s="17">
        <f t="shared" si="6"/>
        <v>170</v>
      </c>
      <c r="G26" s="14">
        <v>168</v>
      </c>
      <c r="H26" s="18">
        <v>0</v>
      </c>
      <c r="I26" s="11">
        <v>0</v>
      </c>
      <c r="J26" s="11">
        <v>0</v>
      </c>
      <c r="K26" s="11">
        <v>34</v>
      </c>
      <c r="L26" s="11">
        <v>38</v>
      </c>
      <c r="M26" s="11">
        <v>28</v>
      </c>
      <c r="N26" s="11">
        <v>32</v>
      </c>
      <c r="O26" s="11">
        <v>22</v>
      </c>
      <c r="P26" s="11">
        <v>16</v>
      </c>
    </row>
    <row r="27" spans="1:16" ht="41.45" customHeight="1" thickBot="1">
      <c r="A27" s="93" t="s">
        <v>39</v>
      </c>
      <c r="B27" s="94" t="s">
        <v>40</v>
      </c>
      <c r="C27" s="81" t="s">
        <v>122</v>
      </c>
      <c r="D27" s="95">
        <f>SUM(D28:D30)</f>
        <v>222</v>
      </c>
      <c r="E27" s="76">
        <f t="shared" ref="E27:P27" si="7">SUM(E28:E30)</f>
        <v>74</v>
      </c>
      <c r="F27" s="76">
        <f t="shared" si="7"/>
        <v>148</v>
      </c>
      <c r="G27" s="76">
        <f t="shared" si="7"/>
        <v>66</v>
      </c>
      <c r="H27" s="76">
        <f t="shared" si="7"/>
        <v>0</v>
      </c>
      <c r="I27" s="76">
        <f t="shared" si="7"/>
        <v>0</v>
      </c>
      <c r="J27" s="76">
        <f t="shared" si="7"/>
        <v>0</v>
      </c>
      <c r="K27" s="76">
        <f t="shared" si="7"/>
        <v>112</v>
      </c>
      <c r="L27" s="76">
        <f t="shared" si="7"/>
        <v>36</v>
      </c>
      <c r="M27" s="76">
        <f t="shared" si="7"/>
        <v>0</v>
      </c>
      <c r="N27" s="76">
        <f t="shared" si="7"/>
        <v>0</v>
      </c>
      <c r="O27" s="76">
        <f t="shared" si="7"/>
        <v>0</v>
      </c>
      <c r="P27" s="76">
        <f t="shared" si="7"/>
        <v>0</v>
      </c>
    </row>
    <row r="28" spans="1:16" ht="31.5" customHeight="1">
      <c r="A28" s="96" t="s">
        <v>41</v>
      </c>
      <c r="B28" s="97" t="s">
        <v>124</v>
      </c>
      <c r="C28" s="52" t="s">
        <v>178</v>
      </c>
      <c r="D28" s="98">
        <f>E28+F28</f>
        <v>87</v>
      </c>
      <c r="E28" s="61">
        <v>29</v>
      </c>
      <c r="F28" s="60">
        <f>SUM(I28:P28)</f>
        <v>58</v>
      </c>
      <c r="G28" s="61">
        <v>20</v>
      </c>
      <c r="H28" s="61">
        <v>0</v>
      </c>
      <c r="I28" s="61">
        <v>0</v>
      </c>
      <c r="J28" s="61">
        <v>0</v>
      </c>
      <c r="K28" s="61">
        <v>58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</row>
    <row r="29" spans="1:16" ht="31.5" customHeight="1">
      <c r="A29" s="96" t="s">
        <v>129</v>
      </c>
      <c r="B29" s="99" t="s">
        <v>173</v>
      </c>
      <c r="C29" s="51" t="s">
        <v>180</v>
      </c>
      <c r="D29" s="98">
        <f t="shared" ref="D29:D30" si="8">E29+F29</f>
        <v>81</v>
      </c>
      <c r="E29" s="63">
        <v>27</v>
      </c>
      <c r="F29" s="60">
        <f t="shared" ref="F29:F30" si="9">SUM(I29:P29)</f>
        <v>54</v>
      </c>
      <c r="G29" s="63">
        <v>36</v>
      </c>
      <c r="H29" s="63">
        <v>0</v>
      </c>
      <c r="I29" s="63">
        <v>0</v>
      </c>
      <c r="J29" s="63">
        <v>0</v>
      </c>
      <c r="K29" s="63">
        <v>54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</row>
    <row r="30" spans="1:16" ht="31.5" customHeight="1" thickBot="1">
      <c r="A30" s="96" t="s">
        <v>130</v>
      </c>
      <c r="B30" s="97" t="s">
        <v>43</v>
      </c>
      <c r="C30" s="58" t="s">
        <v>120</v>
      </c>
      <c r="D30" s="98">
        <f t="shared" si="8"/>
        <v>54</v>
      </c>
      <c r="E30" s="57">
        <v>18</v>
      </c>
      <c r="F30" s="60">
        <f t="shared" si="9"/>
        <v>36</v>
      </c>
      <c r="G30" s="57">
        <v>10</v>
      </c>
      <c r="H30" s="57">
        <v>0</v>
      </c>
      <c r="I30" s="57">
        <v>0</v>
      </c>
      <c r="J30" s="57">
        <v>0</v>
      </c>
      <c r="K30" s="57">
        <v>0</v>
      </c>
      <c r="L30" s="57">
        <v>36</v>
      </c>
      <c r="M30" s="57">
        <v>0</v>
      </c>
      <c r="N30" s="57">
        <v>0</v>
      </c>
      <c r="O30" s="57">
        <v>0</v>
      </c>
      <c r="P30" s="57">
        <v>0</v>
      </c>
    </row>
    <row r="31" spans="1:16" ht="45.75" customHeight="1" thickBot="1">
      <c r="A31" s="93" t="s">
        <v>44</v>
      </c>
      <c r="B31" s="100" t="s">
        <v>45</v>
      </c>
      <c r="C31" s="71" t="s">
        <v>185</v>
      </c>
      <c r="D31" s="101">
        <f>D32+D49</f>
        <v>3645</v>
      </c>
      <c r="E31" s="77">
        <f t="shared" ref="E31:P31" si="10">E32+E49</f>
        <v>1217</v>
      </c>
      <c r="F31" s="77">
        <f t="shared" si="10"/>
        <v>2428</v>
      </c>
      <c r="G31" s="77">
        <f t="shared" si="10"/>
        <v>1036</v>
      </c>
      <c r="H31" s="77">
        <f t="shared" si="10"/>
        <v>80</v>
      </c>
      <c r="I31" s="77">
        <f t="shared" si="10"/>
        <v>0</v>
      </c>
      <c r="J31" s="77">
        <f t="shared" si="10"/>
        <v>0</v>
      </c>
      <c r="K31" s="77">
        <f t="shared" si="10"/>
        <v>320</v>
      </c>
      <c r="L31" s="77">
        <f t="shared" si="10"/>
        <v>540</v>
      </c>
      <c r="M31" s="77">
        <f t="shared" si="10"/>
        <v>414</v>
      </c>
      <c r="N31" s="77">
        <f t="shared" si="10"/>
        <v>546</v>
      </c>
      <c r="O31" s="77">
        <f t="shared" si="10"/>
        <v>370</v>
      </c>
      <c r="P31" s="77">
        <f t="shared" si="10"/>
        <v>238</v>
      </c>
    </row>
    <row r="32" spans="1:16" ht="33" customHeight="1" thickBot="1">
      <c r="A32" s="102" t="s">
        <v>46</v>
      </c>
      <c r="B32" s="103" t="s">
        <v>47</v>
      </c>
      <c r="C32" s="72" t="s">
        <v>184</v>
      </c>
      <c r="D32" s="85">
        <f>SUM(D33:D48)</f>
        <v>1761</v>
      </c>
      <c r="E32" s="29">
        <f t="shared" ref="E32:P32" si="11">SUM(E33:E48)</f>
        <v>587</v>
      </c>
      <c r="F32" s="29">
        <f t="shared" si="11"/>
        <v>1174</v>
      </c>
      <c r="G32" s="29">
        <f t="shared" si="11"/>
        <v>538</v>
      </c>
      <c r="H32" s="29">
        <f t="shared" si="11"/>
        <v>20</v>
      </c>
      <c r="I32" s="29">
        <f t="shared" si="11"/>
        <v>0</v>
      </c>
      <c r="J32" s="29">
        <f t="shared" si="11"/>
        <v>0</v>
      </c>
      <c r="K32" s="29">
        <f t="shared" si="11"/>
        <v>224</v>
      </c>
      <c r="L32" s="29">
        <f t="shared" si="11"/>
        <v>400</v>
      </c>
      <c r="M32" s="29">
        <f t="shared" si="11"/>
        <v>100</v>
      </c>
      <c r="N32" s="29">
        <f t="shared" si="11"/>
        <v>166</v>
      </c>
      <c r="O32" s="29">
        <f t="shared" si="11"/>
        <v>166</v>
      </c>
      <c r="P32" s="29">
        <f t="shared" si="11"/>
        <v>118</v>
      </c>
    </row>
    <row r="33" spans="1:16" ht="31.5" customHeight="1">
      <c r="A33" s="104" t="s">
        <v>48</v>
      </c>
      <c r="B33" s="105" t="s">
        <v>131</v>
      </c>
      <c r="C33" s="58" t="s">
        <v>42</v>
      </c>
      <c r="D33" s="106">
        <f t="shared" ref="D33:D47" si="12">E33+F33</f>
        <v>237</v>
      </c>
      <c r="E33" s="55">
        <v>79</v>
      </c>
      <c r="F33" s="37">
        <f>SUM(I33:P33)</f>
        <v>158</v>
      </c>
      <c r="G33" s="55">
        <v>128</v>
      </c>
      <c r="H33" s="55">
        <v>0</v>
      </c>
      <c r="I33" s="55">
        <v>0</v>
      </c>
      <c r="J33" s="55">
        <v>0</v>
      </c>
      <c r="K33" s="55">
        <v>60</v>
      </c>
      <c r="L33" s="55">
        <v>98</v>
      </c>
      <c r="M33" s="55">
        <v>0</v>
      </c>
      <c r="N33" s="55">
        <v>0</v>
      </c>
      <c r="O33" s="55">
        <v>0</v>
      </c>
      <c r="P33" s="55">
        <v>0</v>
      </c>
    </row>
    <row r="34" spans="1:16" ht="30" customHeight="1">
      <c r="A34" s="96" t="s">
        <v>49</v>
      </c>
      <c r="B34" s="97" t="s">
        <v>132</v>
      </c>
      <c r="C34" s="58" t="s">
        <v>42</v>
      </c>
      <c r="D34" s="106">
        <f t="shared" si="12"/>
        <v>159</v>
      </c>
      <c r="E34" s="57">
        <v>53</v>
      </c>
      <c r="F34" s="37">
        <f t="shared" ref="F34:F48" si="13">SUM(I34:P34)</f>
        <v>106</v>
      </c>
      <c r="G34" s="57">
        <v>44</v>
      </c>
      <c r="H34" s="55">
        <v>0</v>
      </c>
      <c r="I34" s="55">
        <v>0</v>
      </c>
      <c r="J34" s="55">
        <v>0</v>
      </c>
      <c r="K34" s="57">
        <v>0</v>
      </c>
      <c r="L34" s="57">
        <v>106</v>
      </c>
      <c r="M34" s="57">
        <v>0</v>
      </c>
      <c r="N34" s="57">
        <v>0</v>
      </c>
      <c r="O34" s="57">
        <v>0</v>
      </c>
      <c r="P34" s="57">
        <v>0</v>
      </c>
    </row>
    <row r="35" spans="1:16" ht="46.5" customHeight="1">
      <c r="A35" s="96" t="s">
        <v>50</v>
      </c>
      <c r="B35" s="97" t="s">
        <v>133</v>
      </c>
      <c r="C35" s="58" t="s">
        <v>42</v>
      </c>
      <c r="D35" s="106">
        <f t="shared" si="12"/>
        <v>144</v>
      </c>
      <c r="E35" s="57">
        <v>48</v>
      </c>
      <c r="F35" s="37">
        <f t="shared" si="13"/>
        <v>96</v>
      </c>
      <c r="G35" s="57">
        <v>46</v>
      </c>
      <c r="H35" s="55">
        <v>0</v>
      </c>
      <c r="I35" s="55">
        <v>0</v>
      </c>
      <c r="J35" s="55">
        <v>0</v>
      </c>
      <c r="K35" s="55">
        <v>46</v>
      </c>
      <c r="L35" s="55">
        <v>50</v>
      </c>
      <c r="M35" s="55">
        <v>0</v>
      </c>
      <c r="N35" s="55">
        <v>0</v>
      </c>
      <c r="O35" s="55">
        <v>0</v>
      </c>
      <c r="P35" s="55">
        <v>0</v>
      </c>
    </row>
    <row r="36" spans="1:16" ht="15.75">
      <c r="A36" s="107" t="s">
        <v>51</v>
      </c>
      <c r="B36" s="97" t="s">
        <v>134</v>
      </c>
      <c r="C36" s="35" t="s">
        <v>42</v>
      </c>
      <c r="D36" s="106">
        <f t="shared" si="12"/>
        <v>225</v>
      </c>
      <c r="E36" s="9">
        <v>75</v>
      </c>
      <c r="F36" s="37">
        <f t="shared" si="13"/>
        <v>150</v>
      </c>
      <c r="G36" s="9">
        <v>62</v>
      </c>
      <c r="H36" s="10">
        <v>0</v>
      </c>
      <c r="I36" s="10">
        <v>0</v>
      </c>
      <c r="J36" s="10">
        <v>0</v>
      </c>
      <c r="K36" s="10">
        <v>74</v>
      </c>
      <c r="L36" s="10">
        <v>76</v>
      </c>
      <c r="M36" s="10">
        <v>0</v>
      </c>
      <c r="N36" s="10">
        <v>0</v>
      </c>
      <c r="O36" s="10">
        <v>0</v>
      </c>
      <c r="P36" s="10">
        <v>0</v>
      </c>
    </row>
    <row r="37" spans="1:16" ht="38.25">
      <c r="A37" s="96" t="s">
        <v>52</v>
      </c>
      <c r="B37" s="108" t="s">
        <v>135</v>
      </c>
      <c r="C37" s="56" t="s">
        <v>178</v>
      </c>
      <c r="D37" s="106">
        <f t="shared" si="12"/>
        <v>66</v>
      </c>
      <c r="E37" s="57">
        <v>22</v>
      </c>
      <c r="F37" s="37">
        <f t="shared" si="13"/>
        <v>44</v>
      </c>
      <c r="G37" s="57">
        <v>28</v>
      </c>
      <c r="H37" s="55">
        <v>0</v>
      </c>
      <c r="I37" s="55">
        <v>0</v>
      </c>
      <c r="J37" s="55">
        <v>0</v>
      </c>
      <c r="K37" s="55">
        <v>44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</row>
    <row r="38" spans="1:16" ht="31.5" customHeight="1">
      <c r="A38" s="96" t="s">
        <v>53</v>
      </c>
      <c r="B38" s="97" t="s">
        <v>136</v>
      </c>
      <c r="C38" s="52" t="s">
        <v>120</v>
      </c>
      <c r="D38" s="106">
        <f t="shared" si="12"/>
        <v>60</v>
      </c>
      <c r="E38" s="57">
        <v>20</v>
      </c>
      <c r="F38" s="37">
        <f t="shared" si="13"/>
        <v>40</v>
      </c>
      <c r="G38" s="57">
        <v>20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40</v>
      </c>
      <c r="O38" s="55">
        <v>0</v>
      </c>
      <c r="P38" s="55">
        <v>0</v>
      </c>
    </row>
    <row r="39" spans="1:16" ht="31.5">
      <c r="A39" s="96" t="s">
        <v>54</v>
      </c>
      <c r="B39" s="97" t="s">
        <v>137</v>
      </c>
      <c r="C39" s="52" t="s">
        <v>120</v>
      </c>
      <c r="D39" s="106">
        <f t="shared" si="12"/>
        <v>108</v>
      </c>
      <c r="E39" s="57">
        <v>36</v>
      </c>
      <c r="F39" s="37">
        <f t="shared" si="13"/>
        <v>72</v>
      </c>
      <c r="G39" s="57">
        <v>44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72</v>
      </c>
      <c r="O39" s="55">
        <v>0</v>
      </c>
      <c r="P39" s="55">
        <v>0</v>
      </c>
    </row>
    <row r="40" spans="1:16" ht="31.5" customHeight="1">
      <c r="A40" s="96" t="s">
        <v>56</v>
      </c>
      <c r="B40" s="109" t="s">
        <v>138</v>
      </c>
      <c r="C40" s="53" t="s">
        <v>180</v>
      </c>
      <c r="D40" s="106">
        <f t="shared" si="12"/>
        <v>72</v>
      </c>
      <c r="E40" s="57">
        <v>24</v>
      </c>
      <c r="F40" s="37">
        <f t="shared" si="13"/>
        <v>48</v>
      </c>
      <c r="G40" s="57">
        <v>10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48</v>
      </c>
      <c r="P40" s="55">
        <v>0</v>
      </c>
    </row>
    <row r="41" spans="1:16" ht="35.25" customHeight="1">
      <c r="A41" s="97" t="s">
        <v>58</v>
      </c>
      <c r="B41" s="110" t="s">
        <v>139</v>
      </c>
      <c r="C41" s="53" t="s">
        <v>151</v>
      </c>
      <c r="D41" s="106">
        <f t="shared" si="12"/>
        <v>48</v>
      </c>
      <c r="E41" s="57">
        <v>16</v>
      </c>
      <c r="F41" s="37">
        <f t="shared" si="13"/>
        <v>32</v>
      </c>
      <c r="G41" s="57">
        <v>8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32</v>
      </c>
    </row>
    <row r="42" spans="1:16" ht="35.25" customHeight="1">
      <c r="A42" s="97" t="s">
        <v>59</v>
      </c>
      <c r="B42" s="111" t="s">
        <v>146</v>
      </c>
      <c r="C42" s="54" t="s">
        <v>147</v>
      </c>
      <c r="D42" s="106">
        <f t="shared" si="12"/>
        <v>207</v>
      </c>
      <c r="E42" s="59">
        <v>69</v>
      </c>
      <c r="F42" s="37">
        <f t="shared" si="13"/>
        <v>138</v>
      </c>
      <c r="G42" s="59">
        <v>54</v>
      </c>
      <c r="H42" s="55">
        <v>20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54</v>
      </c>
      <c r="O42" s="55">
        <v>84</v>
      </c>
      <c r="P42" s="55">
        <v>0</v>
      </c>
    </row>
    <row r="43" spans="1:16" ht="35.25" customHeight="1">
      <c r="A43" s="97" t="s">
        <v>140</v>
      </c>
      <c r="B43" s="111" t="s">
        <v>55</v>
      </c>
      <c r="C43" s="54" t="s">
        <v>180</v>
      </c>
      <c r="D43" s="106">
        <f t="shared" si="12"/>
        <v>51</v>
      </c>
      <c r="E43" s="59">
        <v>17</v>
      </c>
      <c r="F43" s="37">
        <f t="shared" si="13"/>
        <v>34</v>
      </c>
      <c r="G43" s="59">
        <v>16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34</v>
      </c>
      <c r="P43" s="55">
        <v>0</v>
      </c>
    </row>
    <row r="44" spans="1:16" ht="35.25" customHeight="1">
      <c r="A44" s="97" t="s">
        <v>141</v>
      </c>
      <c r="B44" s="111" t="s">
        <v>57</v>
      </c>
      <c r="C44" s="54" t="s">
        <v>178</v>
      </c>
      <c r="D44" s="106">
        <f t="shared" si="12"/>
        <v>102</v>
      </c>
      <c r="E44" s="59">
        <v>34</v>
      </c>
      <c r="F44" s="37">
        <f t="shared" si="13"/>
        <v>68</v>
      </c>
      <c r="G44" s="59">
        <v>48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68</v>
      </c>
      <c r="N44" s="55">
        <v>0</v>
      </c>
      <c r="O44" s="55">
        <v>0</v>
      </c>
      <c r="P44" s="55">
        <v>0</v>
      </c>
    </row>
    <row r="45" spans="1:16" ht="35.25" customHeight="1">
      <c r="A45" s="97" t="s">
        <v>142</v>
      </c>
      <c r="B45" s="112" t="s">
        <v>148</v>
      </c>
      <c r="C45" s="54" t="s">
        <v>149</v>
      </c>
      <c r="D45" s="106">
        <f t="shared" si="12"/>
        <v>84</v>
      </c>
      <c r="E45" s="59">
        <v>28</v>
      </c>
      <c r="F45" s="37">
        <f t="shared" si="13"/>
        <v>56</v>
      </c>
      <c r="G45" s="59">
        <v>0</v>
      </c>
      <c r="H45" s="55">
        <v>0</v>
      </c>
      <c r="I45" s="55">
        <v>0</v>
      </c>
      <c r="J45" s="55">
        <v>0</v>
      </c>
      <c r="K45" s="55">
        <v>0</v>
      </c>
      <c r="L45" s="55">
        <v>24</v>
      </c>
      <c r="M45" s="55">
        <v>32</v>
      </c>
      <c r="N45" s="55">
        <v>0</v>
      </c>
      <c r="O45" s="55">
        <v>0</v>
      </c>
      <c r="P45" s="55">
        <v>0</v>
      </c>
    </row>
    <row r="46" spans="1:16" ht="35.25" customHeight="1">
      <c r="A46" s="97" t="s">
        <v>143</v>
      </c>
      <c r="B46" s="111" t="s">
        <v>150</v>
      </c>
      <c r="C46" s="54" t="s">
        <v>151</v>
      </c>
      <c r="D46" s="106">
        <f t="shared" si="12"/>
        <v>81</v>
      </c>
      <c r="E46" s="59">
        <v>27</v>
      </c>
      <c r="F46" s="37">
        <f t="shared" si="13"/>
        <v>54</v>
      </c>
      <c r="G46" s="59">
        <v>30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54</v>
      </c>
    </row>
    <row r="47" spans="1:16" ht="35.25" customHeight="1">
      <c r="A47" s="97" t="s">
        <v>144</v>
      </c>
      <c r="B47" s="111" t="s">
        <v>60</v>
      </c>
      <c r="C47" s="54" t="s">
        <v>151</v>
      </c>
      <c r="D47" s="106">
        <f t="shared" si="12"/>
        <v>48</v>
      </c>
      <c r="E47" s="59">
        <v>16</v>
      </c>
      <c r="F47" s="37">
        <f t="shared" si="13"/>
        <v>32</v>
      </c>
      <c r="G47" s="59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32</v>
      </c>
    </row>
    <row r="48" spans="1:16" ht="30.75" customHeight="1" thickBot="1">
      <c r="A48" s="113" t="s">
        <v>145</v>
      </c>
      <c r="B48" s="114" t="s">
        <v>152</v>
      </c>
      <c r="C48" s="79" t="s">
        <v>151</v>
      </c>
      <c r="D48" s="106">
        <f>E48+F48</f>
        <v>69</v>
      </c>
      <c r="E48" s="19">
        <v>23</v>
      </c>
      <c r="F48" s="37">
        <f t="shared" si="13"/>
        <v>46</v>
      </c>
      <c r="G48" s="19"/>
      <c r="H48" s="10"/>
      <c r="I48" s="10"/>
      <c r="J48" s="10"/>
      <c r="K48" s="10">
        <v>0</v>
      </c>
      <c r="L48" s="10">
        <v>46</v>
      </c>
      <c r="M48" s="10">
        <v>0</v>
      </c>
      <c r="N48" s="10">
        <v>0</v>
      </c>
      <c r="O48" s="10">
        <v>0</v>
      </c>
      <c r="P48" s="10">
        <v>0</v>
      </c>
    </row>
    <row r="49" spans="1:16" ht="32.25" thickBot="1">
      <c r="A49" s="115" t="s">
        <v>62</v>
      </c>
      <c r="B49" s="116" t="s">
        <v>63</v>
      </c>
      <c r="C49" s="36" t="s">
        <v>181</v>
      </c>
      <c r="D49" s="117">
        <f t="shared" ref="D49:P49" si="14">D50+D60+D65+D71+D77</f>
        <v>1884</v>
      </c>
      <c r="E49" s="23">
        <f t="shared" si="14"/>
        <v>630</v>
      </c>
      <c r="F49" s="23">
        <f t="shared" si="14"/>
        <v>1254</v>
      </c>
      <c r="G49" s="23">
        <f t="shared" si="14"/>
        <v>498</v>
      </c>
      <c r="H49" s="23">
        <f t="shared" si="14"/>
        <v>60</v>
      </c>
      <c r="I49" s="23">
        <f t="shared" si="14"/>
        <v>0</v>
      </c>
      <c r="J49" s="23">
        <f t="shared" si="14"/>
        <v>0</v>
      </c>
      <c r="K49" s="23">
        <f t="shared" si="14"/>
        <v>96</v>
      </c>
      <c r="L49" s="23">
        <f t="shared" si="14"/>
        <v>140</v>
      </c>
      <c r="M49" s="23">
        <f t="shared" si="14"/>
        <v>314</v>
      </c>
      <c r="N49" s="23">
        <f t="shared" si="14"/>
        <v>380</v>
      </c>
      <c r="O49" s="23">
        <f t="shared" si="14"/>
        <v>204</v>
      </c>
      <c r="P49" s="23">
        <f t="shared" si="14"/>
        <v>120</v>
      </c>
    </row>
    <row r="50" spans="1:16" ht="27" customHeight="1">
      <c r="A50" s="199" t="s">
        <v>64</v>
      </c>
      <c r="B50" s="205" t="s">
        <v>174</v>
      </c>
      <c r="C50" s="207" t="s">
        <v>65</v>
      </c>
      <c r="D50" s="203">
        <f>D52+D57</f>
        <v>669</v>
      </c>
      <c r="E50" s="183">
        <f t="shared" ref="E50:P50" si="15">E52+E57</f>
        <v>223</v>
      </c>
      <c r="F50" s="183">
        <f t="shared" si="15"/>
        <v>446</v>
      </c>
      <c r="G50" s="183">
        <f t="shared" si="15"/>
        <v>202</v>
      </c>
      <c r="H50" s="183">
        <f t="shared" si="15"/>
        <v>60</v>
      </c>
      <c r="I50" s="183">
        <f t="shared" si="15"/>
        <v>0</v>
      </c>
      <c r="J50" s="183">
        <f t="shared" si="15"/>
        <v>0</v>
      </c>
      <c r="K50" s="183">
        <f t="shared" si="15"/>
        <v>0</v>
      </c>
      <c r="L50" s="183">
        <f t="shared" si="15"/>
        <v>0</v>
      </c>
      <c r="M50" s="183">
        <f t="shared" si="15"/>
        <v>158</v>
      </c>
      <c r="N50" s="183">
        <f t="shared" si="15"/>
        <v>184</v>
      </c>
      <c r="O50" s="183">
        <f t="shared" si="15"/>
        <v>104</v>
      </c>
      <c r="P50" s="183">
        <f t="shared" si="15"/>
        <v>0</v>
      </c>
    </row>
    <row r="51" spans="1:16" ht="33" customHeight="1" thickBot="1">
      <c r="A51" s="200"/>
      <c r="B51" s="206"/>
      <c r="C51" s="208"/>
      <c r="D51" s="20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</row>
    <row r="52" spans="1:16" ht="15.75">
      <c r="A52" s="118" t="s">
        <v>66</v>
      </c>
      <c r="B52" s="118" t="s">
        <v>153</v>
      </c>
      <c r="C52" s="44" t="s">
        <v>156</v>
      </c>
      <c r="D52" s="87">
        <f>E52+F52</f>
        <v>378</v>
      </c>
      <c r="E52" s="10">
        <v>126</v>
      </c>
      <c r="F52" s="17">
        <f>SUM(I52:P52)</f>
        <v>252</v>
      </c>
      <c r="G52" s="10">
        <v>202</v>
      </c>
      <c r="H52" s="10">
        <v>30</v>
      </c>
      <c r="I52" s="10">
        <v>0</v>
      </c>
      <c r="J52" s="10">
        <v>0</v>
      </c>
      <c r="K52" s="10">
        <v>0</v>
      </c>
      <c r="L52" s="10">
        <v>0</v>
      </c>
      <c r="M52" s="10">
        <v>158</v>
      </c>
      <c r="N52" s="10">
        <v>94</v>
      </c>
      <c r="O52" s="10"/>
      <c r="P52" s="10">
        <v>0</v>
      </c>
    </row>
    <row r="53" spans="1:16" ht="15.75">
      <c r="A53" s="107"/>
      <c r="B53" s="119" t="s">
        <v>153</v>
      </c>
      <c r="C53" s="64"/>
      <c r="D53" s="87">
        <f t="shared" ref="D53:D57" si="16">E53+F53</f>
        <v>264</v>
      </c>
      <c r="E53" s="9">
        <v>88</v>
      </c>
      <c r="F53" s="17">
        <f t="shared" ref="F53:F59" si="17">SUM(I53:P53)</f>
        <v>176</v>
      </c>
      <c r="G53" s="9">
        <v>0</v>
      </c>
      <c r="H53" s="10"/>
      <c r="I53" s="10"/>
      <c r="J53" s="10"/>
      <c r="K53" s="9"/>
      <c r="L53" s="10"/>
      <c r="M53" s="10">
        <v>112</v>
      </c>
      <c r="N53" s="10">
        <v>64</v>
      </c>
      <c r="O53" s="10"/>
      <c r="P53" s="10"/>
    </row>
    <row r="54" spans="1:16" ht="15.75">
      <c r="A54" s="107"/>
      <c r="B54" s="107" t="s">
        <v>133</v>
      </c>
      <c r="C54" s="64"/>
      <c r="D54" s="87">
        <f t="shared" si="16"/>
        <v>28</v>
      </c>
      <c r="E54" s="9"/>
      <c r="F54" s="17">
        <f t="shared" si="17"/>
        <v>28</v>
      </c>
      <c r="G54" s="9"/>
      <c r="H54" s="9"/>
      <c r="I54" s="9"/>
      <c r="J54" s="9"/>
      <c r="K54" s="9"/>
      <c r="L54" s="9"/>
      <c r="M54" s="9">
        <v>28</v>
      </c>
      <c r="N54" s="9"/>
      <c r="O54" s="9"/>
      <c r="P54" s="9"/>
    </row>
    <row r="55" spans="1:16" ht="30">
      <c r="A55" s="120"/>
      <c r="B55" s="121" t="s">
        <v>137</v>
      </c>
      <c r="C55" s="79"/>
      <c r="D55" s="87">
        <f t="shared" si="16"/>
        <v>24</v>
      </c>
      <c r="E55" s="59"/>
      <c r="F55" s="17">
        <f t="shared" si="17"/>
        <v>24</v>
      </c>
      <c r="G55" s="59"/>
      <c r="H55" s="59"/>
      <c r="I55" s="59"/>
      <c r="J55" s="59"/>
      <c r="K55" s="59"/>
      <c r="L55" s="59"/>
      <c r="M55" s="59">
        <v>18</v>
      </c>
      <c r="N55" s="59">
        <v>6</v>
      </c>
      <c r="O55" s="59"/>
      <c r="P55" s="59"/>
    </row>
    <row r="56" spans="1:16" ht="15.75">
      <c r="A56" s="113"/>
      <c r="B56" s="113" t="s">
        <v>154</v>
      </c>
      <c r="C56" s="65"/>
      <c r="D56" s="87">
        <f t="shared" si="16"/>
        <v>24</v>
      </c>
      <c r="E56" s="19"/>
      <c r="F56" s="17">
        <f t="shared" si="17"/>
        <v>24</v>
      </c>
      <c r="G56" s="19"/>
      <c r="H56" s="19"/>
      <c r="I56" s="19"/>
      <c r="J56" s="19"/>
      <c r="K56" s="19"/>
      <c r="L56" s="19"/>
      <c r="M56" s="19"/>
      <c r="N56" s="19">
        <v>24</v>
      </c>
      <c r="O56" s="19"/>
      <c r="P56" s="19"/>
    </row>
    <row r="57" spans="1:16" ht="15.75">
      <c r="A57" s="118" t="s">
        <v>67</v>
      </c>
      <c r="B57" s="113" t="s">
        <v>155</v>
      </c>
      <c r="C57" s="65" t="s">
        <v>182</v>
      </c>
      <c r="D57" s="87">
        <f t="shared" si="16"/>
        <v>291</v>
      </c>
      <c r="E57" s="19">
        <v>97</v>
      </c>
      <c r="F57" s="17">
        <f t="shared" si="17"/>
        <v>194</v>
      </c>
      <c r="G57" s="19"/>
      <c r="H57" s="19">
        <v>30</v>
      </c>
      <c r="I57" s="19"/>
      <c r="J57" s="19"/>
      <c r="K57" s="19"/>
      <c r="L57" s="19"/>
      <c r="M57" s="19"/>
      <c r="N57" s="19">
        <v>90</v>
      </c>
      <c r="O57" s="19">
        <v>104</v>
      </c>
      <c r="P57" s="19"/>
    </row>
    <row r="58" spans="1:16" ht="15.75">
      <c r="A58" s="122" t="s">
        <v>68</v>
      </c>
      <c r="B58" s="113"/>
      <c r="C58" s="65" t="s">
        <v>61</v>
      </c>
      <c r="D58" s="87"/>
      <c r="E58" s="19">
        <v>0</v>
      </c>
      <c r="F58" s="17">
        <f t="shared" si="17"/>
        <v>180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24</v>
      </c>
      <c r="M58" s="19">
        <v>72</v>
      </c>
      <c r="N58" s="19">
        <v>84</v>
      </c>
      <c r="O58" s="19">
        <v>0</v>
      </c>
      <c r="P58" s="19">
        <v>0</v>
      </c>
    </row>
    <row r="59" spans="1:16" ht="16.5" thickBot="1">
      <c r="A59" s="113" t="s">
        <v>69</v>
      </c>
      <c r="B59" s="113"/>
      <c r="C59" s="65" t="s">
        <v>30</v>
      </c>
      <c r="D59" s="87"/>
      <c r="E59" s="19">
        <v>0</v>
      </c>
      <c r="F59" s="17">
        <f t="shared" si="17"/>
        <v>90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/>
      <c r="O59" s="19">
        <v>40</v>
      </c>
      <c r="P59" s="19">
        <v>50</v>
      </c>
    </row>
    <row r="60" spans="1:16" ht="33.75" customHeight="1">
      <c r="A60" s="199" t="s">
        <v>70</v>
      </c>
      <c r="B60" s="201" t="s">
        <v>157</v>
      </c>
      <c r="C60" s="207" t="s">
        <v>65</v>
      </c>
      <c r="D60" s="203">
        <f t="shared" ref="D60:E60" si="18">SUM(D62:D62)</f>
        <v>354</v>
      </c>
      <c r="E60" s="183">
        <f t="shared" si="18"/>
        <v>118</v>
      </c>
      <c r="F60" s="183">
        <f>SUM(F62:F62)</f>
        <v>236</v>
      </c>
      <c r="G60" s="183">
        <f t="shared" ref="G60:P60" si="19">SUM(G62:G62)</f>
        <v>92</v>
      </c>
      <c r="H60" s="183">
        <f t="shared" si="19"/>
        <v>0</v>
      </c>
      <c r="I60" s="183">
        <f t="shared" si="19"/>
        <v>0</v>
      </c>
      <c r="J60" s="183">
        <f t="shared" si="19"/>
        <v>0</v>
      </c>
      <c r="K60" s="183">
        <f t="shared" si="19"/>
        <v>96</v>
      </c>
      <c r="L60" s="183">
        <f t="shared" si="19"/>
        <v>140</v>
      </c>
      <c r="M60" s="183">
        <f t="shared" si="19"/>
        <v>0</v>
      </c>
      <c r="N60" s="183">
        <f t="shared" si="19"/>
        <v>0</v>
      </c>
      <c r="O60" s="183">
        <f t="shared" si="19"/>
        <v>0</v>
      </c>
      <c r="P60" s="183">
        <f t="shared" si="19"/>
        <v>0</v>
      </c>
    </row>
    <row r="61" spans="1:16" ht="27" customHeight="1" thickBot="1">
      <c r="A61" s="200"/>
      <c r="B61" s="202"/>
      <c r="C61" s="208"/>
      <c r="D61" s="20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</row>
    <row r="62" spans="1:16" ht="15.75">
      <c r="A62" s="118" t="s">
        <v>71</v>
      </c>
      <c r="B62" s="118" t="s">
        <v>158</v>
      </c>
      <c r="C62" s="80" t="s">
        <v>160</v>
      </c>
      <c r="D62" s="123">
        <f>E62+F62</f>
        <v>354</v>
      </c>
      <c r="E62" s="55">
        <v>118</v>
      </c>
      <c r="F62" s="37">
        <f>SUM(I62:P62)</f>
        <v>236</v>
      </c>
      <c r="G62" s="55">
        <v>92</v>
      </c>
      <c r="H62" s="55"/>
      <c r="I62" s="55">
        <v>0</v>
      </c>
      <c r="J62" s="55">
        <v>0</v>
      </c>
      <c r="K62" s="55">
        <v>96</v>
      </c>
      <c r="L62" s="55">
        <v>140</v>
      </c>
      <c r="M62" s="55">
        <v>0</v>
      </c>
      <c r="N62" s="55">
        <v>0</v>
      </c>
      <c r="O62" s="55">
        <v>0</v>
      </c>
      <c r="P62" s="55">
        <v>0</v>
      </c>
    </row>
    <row r="63" spans="1:16" ht="15.75">
      <c r="A63" s="118" t="s">
        <v>72</v>
      </c>
      <c r="B63" s="118"/>
      <c r="C63" s="80" t="s">
        <v>61</v>
      </c>
      <c r="D63" s="123">
        <v>0</v>
      </c>
      <c r="E63" s="55">
        <v>0</v>
      </c>
      <c r="F63" s="37">
        <f t="shared" ref="F63:F64" si="20">SUM(I63:P63)</f>
        <v>48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48</v>
      </c>
      <c r="M63" s="55">
        <v>0</v>
      </c>
      <c r="N63" s="55">
        <v>0</v>
      </c>
      <c r="O63" s="55">
        <v>0</v>
      </c>
      <c r="P63" s="55">
        <v>0</v>
      </c>
    </row>
    <row r="64" spans="1:16" ht="16.5" thickBot="1">
      <c r="A64" s="122" t="s">
        <v>159</v>
      </c>
      <c r="B64" s="122"/>
      <c r="C64" s="51" t="s">
        <v>30</v>
      </c>
      <c r="D64" s="123">
        <v>0</v>
      </c>
      <c r="E64" s="55">
        <v>0</v>
      </c>
      <c r="F64" s="37">
        <f t="shared" si="20"/>
        <v>54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54</v>
      </c>
      <c r="M64" s="55">
        <v>0</v>
      </c>
      <c r="N64" s="55">
        <v>0</v>
      </c>
      <c r="O64" s="55">
        <v>0</v>
      </c>
      <c r="P64" s="55">
        <v>0</v>
      </c>
    </row>
    <row r="65" spans="1:16" ht="15.75" customHeight="1">
      <c r="A65" s="216" t="s">
        <v>73</v>
      </c>
      <c r="B65" s="216" t="s">
        <v>161</v>
      </c>
      <c r="C65" s="214" t="s">
        <v>65</v>
      </c>
      <c r="D65" s="203">
        <f t="shared" ref="D65:E65" si="21">SUM(D67:D68)</f>
        <v>366</v>
      </c>
      <c r="E65" s="183">
        <f t="shared" si="21"/>
        <v>124</v>
      </c>
      <c r="F65" s="183">
        <f>SUM(F67:F68)</f>
        <v>242</v>
      </c>
      <c r="G65" s="183">
        <f t="shared" ref="G65:P65" si="22">SUM(G67:G68)</f>
        <v>100</v>
      </c>
      <c r="H65" s="183">
        <f t="shared" si="22"/>
        <v>0</v>
      </c>
      <c r="I65" s="183">
        <f t="shared" si="22"/>
        <v>0</v>
      </c>
      <c r="J65" s="183">
        <f t="shared" si="22"/>
        <v>0</v>
      </c>
      <c r="K65" s="183">
        <f t="shared" si="22"/>
        <v>0</v>
      </c>
      <c r="L65" s="183">
        <f t="shared" si="22"/>
        <v>0</v>
      </c>
      <c r="M65" s="183">
        <f t="shared" si="22"/>
        <v>60</v>
      </c>
      <c r="N65" s="183">
        <f t="shared" si="22"/>
        <v>82</v>
      </c>
      <c r="O65" s="183">
        <f t="shared" si="22"/>
        <v>100</v>
      </c>
      <c r="P65" s="183">
        <f t="shared" si="22"/>
        <v>0</v>
      </c>
    </row>
    <row r="66" spans="1:16" ht="45" customHeight="1" thickBot="1">
      <c r="A66" s="216"/>
      <c r="B66" s="216"/>
      <c r="C66" s="215"/>
      <c r="D66" s="20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</row>
    <row r="67" spans="1:16" ht="31.5" customHeight="1" thickBot="1">
      <c r="A67" s="124" t="s">
        <v>74</v>
      </c>
      <c r="B67" s="125" t="s">
        <v>162</v>
      </c>
      <c r="C67" s="44" t="s">
        <v>42</v>
      </c>
      <c r="D67" s="126">
        <f>E67+F67</f>
        <v>213</v>
      </c>
      <c r="E67" s="10">
        <v>71</v>
      </c>
      <c r="F67" s="12">
        <f>SUM(I67:P67)</f>
        <v>142</v>
      </c>
      <c r="G67" s="10">
        <v>66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60</v>
      </c>
      <c r="N67" s="10">
        <v>82</v>
      </c>
      <c r="O67" s="10">
        <v>0</v>
      </c>
      <c r="P67" s="10">
        <v>0</v>
      </c>
    </row>
    <row r="68" spans="1:16" ht="30.75" thickBot="1">
      <c r="A68" s="127" t="s">
        <v>75</v>
      </c>
      <c r="B68" s="128" t="s">
        <v>163</v>
      </c>
      <c r="C68" s="80" t="s">
        <v>178</v>
      </c>
      <c r="D68" s="126">
        <f>E68+F68</f>
        <v>153</v>
      </c>
      <c r="E68" s="73">
        <v>53</v>
      </c>
      <c r="F68" s="12">
        <f>SUM(I68:P68)</f>
        <v>100</v>
      </c>
      <c r="G68" s="73">
        <v>34</v>
      </c>
      <c r="H68" s="73">
        <v>0</v>
      </c>
      <c r="I68" s="73">
        <v>0</v>
      </c>
      <c r="J68" s="73">
        <v>0</v>
      </c>
      <c r="K68" s="73">
        <v>0</v>
      </c>
      <c r="L68" s="73">
        <v>0</v>
      </c>
      <c r="M68" s="73">
        <v>0</v>
      </c>
      <c r="N68" s="73">
        <v>0</v>
      </c>
      <c r="O68" s="73">
        <v>100</v>
      </c>
      <c r="P68" s="73">
        <v>0</v>
      </c>
    </row>
    <row r="69" spans="1:16" ht="16.5" thickBot="1">
      <c r="A69" s="129" t="s">
        <v>76</v>
      </c>
      <c r="B69" s="130"/>
      <c r="C69" s="64" t="s">
        <v>61</v>
      </c>
      <c r="D69" s="131">
        <v>0</v>
      </c>
      <c r="E69" s="4">
        <v>0</v>
      </c>
      <c r="F69" s="4">
        <v>96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36</v>
      </c>
      <c r="O69" s="4">
        <v>24</v>
      </c>
      <c r="P69" s="4">
        <v>36</v>
      </c>
    </row>
    <row r="70" spans="1:16" ht="16.5" thickBot="1">
      <c r="A70" s="132" t="s">
        <v>77</v>
      </c>
      <c r="B70" s="133"/>
      <c r="C70" s="65" t="s">
        <v>30</v>
      </c>
      <c r="D70" s="134">
        <v>0</v>
      </c>
      <c r="E70" s="20">
        <v>0</v>
      </c>
      <c r="F70" s="20">
        <v>54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14</v>
      </c>
      <c r="P70" s="20">
        <v>40</v>
      </c>
    </row>
    <row r="71" spans="1:16" ht="33.75" customHeight="1">
      <c r="A71" s="216" t="s">
        <v>78</v>
      </c>
      <c r="B71" s="216" t="s">
        <v>164</v>
      </c>
      <c r="C71" s="214" t="s">
        <v>65</v>
      </c>
      <c r="D71" s="203">
        <f>SUM(D73:D74)</f>
        <v>387</v>
      </c>
      <c r="E71" s="183">
        <f t="shared" ref="E71:O71" si="23">SUM(E73:E74)</f>
        <v>129</v>
      </c>
      <c r="F71" s="183">
        <f t="shared" si="23"/>
        <v>258</v>
      </c>
      <c r="G71" s="183">
        <f t="shared" si="23"/>
        <v>104</v>
      </c>
      <c r="H71" s="183">
        <f t="shared" si="23"/>
        <v>0</v>
      </c>
      <c r="I71" s="183">
        <f t="shared" si="23"/>
        <v>0</v>
      </c>
      <c r="J71" s="183">
        <f t="shared" si="23"/>
        <v>0</v>
      </c>
      <c r="K71" s="183">
        <f t="shared" si="23"/>
        <v>0</v>
      </c>
      <c r="L71" s="183">
        <f t="shared" si="23"/>
        <v>0</v>
      </c>
      <c r="M71" s="183">
        <f t="shared" si="23"/>
        <v>78</v>
      </c>
      <c r="N71" s="183">
        <f t="shared" si="23"/>
        <v>60</v>
      </c>
      <c r="O71" s="183">
        <f t="shared" si="23"/>
        <v>0</v>
      </c>
      <c r="P71" s="183">
        <f t="shared" ref="P71" si="24">SUM(P73:P74)</f>
        <v>120</v>
      </c>
    </row>
    <row r="72" spans="1:16" ht="45.75" customHeight="1" thickBot="1">
      <c r="A72" s="216"/>
      <c r="B72" s="216"/>
      <c r="C72" s="215"/>
      <c r="D72" s="20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</row>
    <row r="73" spans="1:16" ht="15.75">
      <c r="A73" s="135" t="s">
        <v>79</v>
      </c>
      <c r="B73" s="135" t="s">
        <v>165</v>
      </c>
      <c r="C73" s="46" t="s">
        <v>183</v>
      </c>
      <c r="D73" s="126">
        <f>E73+F73</f>
        <v>207</v>
      </c>
      <c r="E73" s="10">
        <v>69</v>
      </c>
      <c r="F73" s="12">
        <f>SUM(I73:P73)</f>
        <v>138</v>
      </c>
      <c r="G73" s="10">
        <v>52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78</v>
      </c>
      <c r="N73" s="10">
        <v>60</v>
      </c>
      <c r="O73" s="10">
        <v>0</v>
      </c>
      <c r="P73" s="10">
        <v>0</v>
      </c>
    </row>
    <row r="74" spans="1:16" ht="15.75">
      <c r="A74" s="119" t="s">
        <v>80</v>
      </c>
      <c r="B74" s="119" t="s">
        <v>166</v>
      </c>
      <c r="C74" s="64" t="s">
        <v>42</v>
      </c>
      <c r="D74" s="126">
        <f t="shared" ref="D74" si="25">E74+F74</f>
        <v>180</v>
      </c>
      <c r="E74" s="9">
        <v>60</v>
      </c>
      <c r="F74" s="12">
        <f t="shared" ref="F74:F76" si="26">SUM(I74:P74)</f>
        <v>120</v>
      </c>
      <c r="G74" s="9">
        <v>52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120</v>
      </c>
    </row>
    <row r="75" spans="1:16" ht="15.75">
      <c r="A75" s="119" t="s">
        <v>81</v>
      </c>
      <c r="B75" s="119"/>
      <c r="C75" s="35" t="s">
        <v>61</v>
      </c>
      <c r="D75" s="126"/>
      <c r="E75" s="9">
        <v>0</v>
      </c>
      <c r="F75" s="12">
        <f t="shared" si="26"/>
        <v>102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102</v>
      </c>
      <c r="P75" s="9">
        <v>0</v>
      </c>
    </row>
    <row r="76" spans="1:16" ht="16.5" thickBot="1">
      <c r="A76" s="107" t="s">
        <v>167</v>
      </c>
      <c r="B76" s="107"/>
      <c r="C76" s="64" t="s">
        <v>30</v>
      </c>
      <c r="D76" s="126"/>
      <c r="E76" s="9">
        <v>0</v>
      </c>
      <c r="F76" s="12">
        <f t="shared" si="26"/>
        <v>54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/>
      <c r="P76" s="9">
        <v>54</v>
      </c>
    </row>
    <row r="77" spans="1:16" ht="15.75" customHeight="1">
      <c r="A77" s="199" t="s">
        <v>82</v>
      </c>
      <c r="B77" s="218" t="s">
        <v>168</v>
      </c>
      <c r="C77" s="207" t="s">
        <v>65</v>
      </c>
      <c r="D77" s="203">
        <f>SUM(D79)</f>
        <v>108</v>
      </c>
      <c r="E77" s="183">
        <f t="shared" ref="E77:P77" si="27">SUM(E79)</f>
        <v>36</v>
      </c>
      <c r="F77" s="183">
        <f t="shared" si="27"/>
        <v>72</v>
      </c>
      <c r="G77" s="183">
        <f t="shared" si="27"/>
        <v>0</v>
      </c>
      <c r="H77" s="183">
        <f t="shared" si="27"/>
        <v>0</v>
      </c>
      <c r="I77" s="183">
        <f t="shared" si="27"/>
        <v>0</v>
      </c>
      <c r="J77" s="183">
        <f t="shared" si="27"/>
        <v>0</v>
      </c>
      <c r="K77" s="183">
        <f t="shared" si="27"/>
        <v>0</v>
      </c>
      <c r="L77" s="183">
        <f t="shared" si="27"/>
        <v>0</v>
      </c>
      <c r="M77" s="183">
        <f t="shared" si="27"/>
        <v>18</v>
      </c>
      <c r="N77" s="183">
        <f t="shared" si="27"/>
        <v>54</v>
      </c>
      <c r="O77" s="183">
        <f t="shared" si="27"/>
        <v>0</v>
      </c>
      <c r="P77" s="183">
        <f t="shared" si="27"/>
        <v>0</v>
      </c>
    </row>
    <row r="78" spans="1:16" ht="36.75" customHeight="1">
      <c r="A78" s="217"/>
      <c r="B78" s="219"/>
      <c r="C78" s="215"/>
      <c r="D78" s="220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</row>
    <row r="79" spans="1:16" ht="54.75" customHeight="1">
      <c r="A79" s="136" t="s">
        <v>119</v>
      </c>
      <c r="B79" s="136" t="s">
        <v>169</v>
      </c>
      <c r="C79" s="74" t="s">
        <v>120</v>
      </c>
      <c r="D79" s="137">
        <f>E79+F79</f>
        <v>108</v>
      </c>
      <c r="E79" s="63">
        <v>36</v>
      </c>
      <c r="F79" s="62">
        <f>SUM(I79:P79)</f>
        <v>72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63">
        <v>0</v>
      </c>
      <c r="M79" s="63">
        <v>18</v>
      </c>
      <c r="N79" s="63">
        <v>54</v>
      </c>
      <c r="O79" s="63">
        <v>0</v>
      </c>
      <c r="P79" s="63">
        <v>0</v>
      </c>
    </row>
    <row r="80" spans="1:16" ht="15.75">
      <c r="A80" s="118" t="s">
        <v>83</v>
      </c>
      <c r="B80" s="118"/>
      <c r="C80" s="45" t="s">
        <v>61</v>
      </c>
      <c r="D80" s="138">
        <v>0</v>
      </c>
      <c r="E80" s="10">
        <v>0</v>
      </c>
      <c r="F80" s="10">
        <v>150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36</v>
      </c>
      <c r="N80" s="10">
        <v>114</v>
      </c>
      <c r="O80" s="10">
        <v>0</v>
      </c>
      <c r="P80" s="10">
        <v>0</v>
      </c>
    </row>
    <row r="81" spans="1:17" ht="32.25" thickBot="1">
      <c r="A81" s="210" t="s">
        <v>84</v>
      </c>
      <c r="B81" s="211"/>
      <c r="C81" s="41" t="s">
        <v>186</v>
      </c>
      <c r="D81" s="139">
        <f>D7</f>
        <v>6699</v>
      </c>
      <c r="E81" s="22">
        <f t="shared" ref="E81:P81" si="28">E7</f>
        <v>2235</v>
      </c>
      <c r="F81" s="22">
        <f t="shared" si="28"/>
        <v>4464</v>
      </c>
      <c r="G81" s="22">
        <f t="shared" si="28"/>
        <v>1903</v>
      </c>
      <c r="H81" s="22">
        <f t="shared" si="28"/>
        <v>80</v>
      </c>
      <c r="I81" s="22">
        <f t="shared" si="28"/>
        <v>592</v>
      </c>
      <c r="J81" s="22">
        <f t="shared" si="28"/>
        <v>812</v>
      </c>
      <c r="K81" s="22">
        <f t="shared" si="28"/>
        <v>594</v>
      </c>
      <c r="L81" s="22">
        <f t="shared" si="28"/>
        <v>702</v>
      </c>
      <c r="M81" s="22">
        <f t="shared" si="28"/>
        <v>472</v>
      </c>
      <c r="N81" s="22">
        <f t="shared" si="28"/>
        <v>608</v>
      </c>
      <c r="O81" s="22">
        <f t="shared" si="28"/>
        <v>414</v>
      </c>
      <c r="P81" s="22">
        <f t="shared" si="28"/>
        <v>270</v>
      </c>
    </row>
    <row r="82" spans="1:17" ht="16.5" thickBot="1">
      <c r="A82" s="212" t="s">
        <v>85</v>
      </c>
      <c r="B82" s="213"/>
      <c r="C82" s="140"/>
      <c r="D82" s="131"/>
      <c r="E82" s="4"/>
      <c r="F82" s="4"/>
      <c r="G82" s="4"/>
      <c r="H82" s="4"/>
      <c r="I82" s="20"/>
      <c r="J82" s="3"/>
      <c r="K82" s="3"/>
      <c r="L82" s="3"/>
      <c r="M82" s="3"/>
      <c r="N82" s="5"/>
      <c r="O82" s="5"/>
      <c r="P82" s="5" t="s">
        <v>170</v>
      </c>
    </row>
    <row r="83" spans="1:17" ht="16.5" thickBot="1">
      <c r="A83" s="212" t="s">
        <v>86</v>
      </c>
      <c r="B83" s="213"/>
      <c r="C83" s="140"/>
      <c r="D83" s="131"/>
      <c r="E83" s="4"/>
      <c r="F83" s="4"/>
      <c r="G83" s="4"/>
      <c r="H83" s="66"/>
      <c r="I83" s="67"/>
      <c r="J83" s="3"/>
      <c r="K83" s="3"/>
      <c r="L83" s="3"/>
      <c r="M83" s="3"/>
      <c r="N83" s="5"/>
      <c r="O83" s="5"/>
      <c r="P83" s="5" t="s">
        <v>171</v>
      </c>
    </row>
    <row r="84" spans="1:17" ht="31.5" customHeight="1">
      <c r="A84" s="224" t="s">
        <v>175</v>
      </c>
      <c r="B84" s="225"/>
      <c r="C84" s="225"/>
      <c r="D84" s="226"/>
      <c r="E84" s="176"/>
      <c r="F84" s="178" t="s">
        <v>92</v>
      </c>
      <c r="G84" s="169" t="s">
        <v>93</v>
      </c>
      <c r="H84" s="170"/>
      <c r="I84" s="229">
        <v>12</v>
      </c>
      <c r="J84" s="227">
        <v>11</v>
      </c>
      <c r="K84" s="229">
        <v>12</v>
      </c>
      <c r="L84" s="229">
        <v>11</v>
      </c>
      <c r="M84" s="229">
        <v>8</v>
      </c>
      <c r="N84" s="229">
        <v>10</v>
      </c>
      <c r="O84" s="229">
        <v>7</v>
      </c>
      <c r="P84" s="229">
        <v>6</v>
      </c>
    </row>
    <row r="85" spans="1:17" ht="16.5" customHeight="1" thickBot="1">
      <c r="A85" s="221" t="s">
        <v>87</v>
      </c>
      <c r="B85" s="222"/>
      <c r="C85" s="222"/>
      <c r="D85" s="223"/>
      <c r="E85" s="177"/>
      <c r="F85" s="179"/>
      <c r="G85" s="171"/>
      <c r="H85" s="172"/>
      <c r="I85" s="230"/>
      <c r="J85" s="228"/>
      <c r="K85" s="230"/>
      <c r="L85" s="230"/>
      <c r="M85" s="230"/>
      <c r="N85" s="230"/>
      <c r="O85" s="230"/>
      <c r="P85" s="230"/>
    </row>
    <row r="86" spans="1:17" ht="29.25" customHeight="1">
      <c r="A86" s="221" t="s">
        <v>88</v>
      </c>
      <c r="B86" s="222"/>
      <c r="C86" s="222"/>
      <c r="D86" s="223"/>
      <c r="E86" s="185"/>
      <c r="F86" s="179"/>
      <c r="G86" s="169" t="s">
        <v>94</v>
      </c>
      <c r="H86" s="170"/>
      <c r="I86" s="236"/>
      <c r="J86" s="231">
        <v>0</v>
      </c>
      <c r="K86" s="181">
        <v>0</v>
      </c>
      <c r="L86" s="181">
        <v>72</v>
      </c>
      <c r="M86" s="181">
        <v>108</v>
      </c>
      <c r="N86" s="181">
        <v>234</v>
      </c>
      <c r="O86" s="181">
        <v>126</v>
      </c>
      <c r="P86" s="181">
        <v>36</v>
      </c>
    </row>
    <row r="87" spans="1:17" ht="16.5" customHeight="1" thickBot="1">
      <c r="A87" s="233" t="s">
        <v>89</v>
      </c>
      <c r="B87" s="234"/>
      <c r="C87" s="234"/>
      <c r="D87" s="235"/>
      <c r="E87" s="186"/>
      <c r="F87" s="179"/>
      <c r="G87" s="171" t="s">
        <v>95</v>
      </c>
      <c r="H87" s="172"/>
      <c r="I87" s="237"/>
      <c r="J87" s="232"/>
      <c r="K87" s="182"/>
      <c r="L87" s="182"/>
      <c r="M87" s="182"/>
      <c r="N87" s="182"/>
      <c r="O87" s="182"/>
      <c r="P87" s="182"/>
    </row>
    <row r="88" spans="1:17" ht="32.25" customHeight="1" thickBot="1">
      <c r="A88" s="233" t="s">
        <v>90</v>
      </c>
      <c r="B88" s="234"/>
      <c r="C88" s="234"/>
      <c r="D88" s="235"/>
      <c r="E88" s="6"/>
      <c r="F88" s="179"/>
      <c r="G88" s="161" t="s">
        <v>96</v>
      </c>
      <c r="H88" s="162"/>
      <c r="I88" s="78"/>
      <c r="J88" s="21">
        <v>0</v>
      </c>
      <c r="K88" s="21">
        <v>0</v>
      </c>
      <c r="L88" s="21">
        <v>54</v>
      </c>
      <c r="M88" s="21">
        <v>0</v>
      </c>
      <c r="N88" s="21"/>
      <c r="O88" s="21">
        <v>40</v>
      </c>
      <c r="P88" s="21">
        <v>158</v>
      </c>
    </row>
    <row r="89" spans="1:17" ht="32.25" customHeight="1" thickBot="1">
      <c r="A89" s="48"/>
      <c r="B89" s="49"/>
      <c r="C89" s="49"/>
      <c r="D89" s="50"/>
      <c r="E89" s="6"/>
      <c r="F89" s="179"/>
      <c r="G89" s="238" t="s">
        <v>172</v>
      </c>
      <c r="H89" s="239"/>
      <c r="I89" s="78"/>
      <c r="J89" s="21"/>
      <c r="K89" s="21"/>
      <c r="L89" s="21"/>
      <c r="M89" s="21"/>
      <c r="N89" s="21"/>
      <c r="O89" s="21"/>
      <c r="P89" s="21">
        <v>144</v>
      </c>
    </row>
    <row r="90" spans="1:17" ht="16.5" customHeight="1" thickBot="1">
      <c r="A90" s="173" t="s">
        <v>91</v>
      </c>
      <c r="B90" s="174"/>
      <c r="C90" s="174"/>
      <c r="D90" s="175"/>
      <c r="E90" s="6"/>
      <c r="F90" s="179"/>
      <c r="G90" s="161" t="s">
        <v>97</v>
      </c>
      <c r="H90" s="162"/>
      <c r="I90" s="153">
        <v>2</v>
      </c>
      <c r="J90" s="141">
        <v>2</v>
      </c>
      <c r="K90" s="141">
        <v>3</v>
      </c>
      <c r="L90" s="141">
        <v>6</v>
      </c>
      <c r="M90" s="141">
        <v>1</v>
      </c>
      <c r="N90" s="141">
        <v>5</v>
      </c>
      <c r="O90" s="141">
        <v>4</v>
      </c>
      <c r="P90" s="141">
        <v>3</v>
      </c>
      <c r="Q90" s="32">
        <f>SUM(I90:P90)</f>
        <v>26</v>
      </c>
    </row>
    <row r="91" spans="1:17" ht="16.5" customHeight="1" thickBot="1">
      <c r="A91" s="163"/>
      <c r="B91" s="164"/>
      <c r="C91" s="164"/>
      <c r="D91" s="165"/>
      <c r="E91" s="6"/>
      <c r="F91" s="179"/>
      <c r="G91" s="161" t="s">
        <v>98</v>
      </c>
      <c r="H91" s="162"/>
      <c r="I91" s="153">
        <v>0</v>
      </c>
      <c r="J91" s="141">
        <v>9</v>
      </c>
      <c r="K91" s="141">
        <v>2</v>
      </c>
      <c r="L91" s="141">
        <v>4</v>
      </c>
      <c r="M91" s="141">
        <v>1</v>
      </c>
      <c r="N91" s="141">
        <v>3</v>
      </c>
      <c r="O91" s="141">
        <v>1</v>
      </c>
      <c r="P91" s="141">
        <v>5</v>
      </c>
      <c r="Q91" s="32">
        <f t="shared" ref="Q91:Q92" si="29">SUM(I91:P91)</f>
        <v>25</v>
      </c>
    </row>
    <row r="92" spans="1:17" ht="16.5" thickBot="1">
      <c r="A92" s="166"/>
      <c r="B92" s="167"/>
      <c r="C92" s="167"/>
      <c r="D92" s="168"/>
      <c r="E92" s="6"/>
      <c r="F92" s="180"/>
      <c r="G92" s="161" t="s">
        <v>99</v>
      </c>
      <c r="H92" s="162"/>
      <c r="I92" s="153">
        <v>0</v>
      </c>
      <c r="J92" s="141">
        <v>0</v>
      </c>
      <c r="K92" s="141">
        <v>2</v>
      </c>
      <c r="L92" s="141">
        <v>4</v>
      </c>
      <c r="M92" s="141">
        <v>2</v>
      </c>
      <c r="N92" s="141">
        <v>5</v>
      </c>
      <c r="O92" s="141">
        <v>3</v>
      </c>
      <c r="P92" s="141">
        <v>4</v>
      </c>
      <c r="Q92" s="32">
        <f t="shared" si="29"/>
        <v>20</v>
      </c>
    </row>
    <row r="93" spans="1:17">
      <c r="I93" s="154"/>
      <c r="J93" s="154"/>
      <c r="K93" s="154"/>
      <c r="L93" s="154"/>
      <c r="M93" s="154"/>
      <c r="N93" s="154"/>
      <c r="O93" s="154"/>
      <c r="P93" s="154"/>
    </row>
    <row r="94" spans="1:17">
      <c r="A94" s="197" t="s">
        <v>190</v>
      </c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</row>
    <row r="95" spans="1:17">
      <c r="A95" s="198"/>
      <c r="B95" s="198"/>
      <c r="C95" s="198"/>
      <c r="D95" s="198"/>
      <c r="E95" s="198"/>
      <c r="F95" s="198"/>
      <c r="G95" s="198"/>
      <c r="H95" s="198"/>
      <c r="I95" s="198"/>
      <c r="J95" s="198"/>
      <c r="K95" s="198"/>
      <c r="L95" s="198"/>
      <c r="M95" s="198"/>
    </row>
    <row r="96" spans="1:17">
      <c r="A96" s="198"/>
      <c r="B96" s="198"/>
      <c r="C96" s="198"/>
      <c r="D96" s="198"/>
      <c r="E96" s="198"/>
      <c r="F96" s="198"/>
      <c r="G96" s="198"/>
      <c r="H96" s="198"/>
      <c r="I96" s="198"/>
      <c r="J96" s="198"/>
      <c r="K96" s="198"/>
      <c r="L96" s="198"/>
      <c r="M96" s="198"/>
    </row>
    <row r="97" spans="1:13">
      <c r="A97" s="198"/>
      <c r="B97" s="198"/>
      <c r="C97" s="198"/>
      <c r="D97" s="198"/>
      <c r="E97" s="198"/>
      <c r="F97" s="198"/>
      <c r="G97" s="198"/>
      <c r="H97" s="198"/>
      <c r="I97" s="198"/>
      <c r="J97" s="198"/>
      <c r="K97" s="198"/>
      <c r="L97" s="198"/>
      <c r="M97" s="198"/>
    </row>
    <row r="98" spans="1:13">
      <c r="A98" s="198"/>
      <c r="B98" s="198"/>
      <c r="C98" s="198"/>
      <c r="D98" s="198"/>
      <c r="E98" s="198"/>
      <c r="F98" s="198"/>
      <c r="G98" s="198"/>
      <c r="H98" s="198"/>
      <c r="I98" s="198"/>
      <c r="J98" s="198"/>
      <c r="K98" s="198"/>
      <c r="L98" s="198"/>
      <c r="M98" s="198"/>
    </row>
    <row r="99" spans="1:13">
      <c r="A99" s="198"/>
      <c r="B99" s="198"/>
      <c r="C99" s="198"/>
      <c r="D99" s="198"/>
      <c r="E99" s="198"/>
      <c r="F99" s="198"/>
      <c r="G99" s="198"/>
      <c r="H99" s="198"/>
      <c r="I99" s="198"/>
      <c r="J99" s="198"/>
      <c r="K99" s="198"/>
      <c r="L99" s="198"/>
      <c r="M99" s="198"/>
    </row>
    <row r="100" spans="1:13">
      <c r="A100" s="198"/>
      <c r="B100" s="198"/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</row>
    <row r="101" spans="1:13">
      <c r="A101" s="198"/>
      <c r="B101" s="198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</row>
    <row r="102" spans="1:13">
      <c r="A102" s="198"/>
      <c r="B102" s="198"/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</row>
  </sheetData>
  <mergeCells count="136">
    <mergeCell ref="I86:I87"/>
    <mergeCell ref="G89:H89"/>
    <mergeCell ref="L86:L87"/>
    <mergeCell ref="M86:M87"/>
    <mergeCell ref="N86:N87"/>
    <mergeCell ref="O86:O87"/>
    <mergeCell ref="P86:P87"/>
    <mergeCell ref="L84:L85"/>
    <mergeCell ref="M84:M85"/>
    <mergeCell ref="N84:N85"/>
    <mergeCell ref="O84:O85"/>
    <mergeCell ref="P84:P85"/>
    <mergeCell ref="A85:D85"/>
    <mergeCell ref="G85:H85"/>
    <mergeCell ref="A84:D84"/>
    <mergeCell ref="E84:E85"/>
    <mergeCell ref="F84:F92"/>
    <mergeCell ref="G84:H84"/>
    <mergeCell ref="J84:J85"/>
    <mergeCell ref="K84:K85"/>
    <mergeCell ref="A86:D86"/>
    <mergeCell ref="E86:E87"/>
    <mergeCell ref="G86:H86"/>
    <mergeCell ref="J86:J87"/>
    <mergeCell ref="K86:K87"/>
    <mergeCell ref="A91:D91"/>
    <mergeCell ref="G91:H91"/>
    <mergeCell ref="A92:D92"/>
    <mergeCell ref="G92:H92"/>
    <mergeCell ref="A87:D87"/>
    <mergeCell ref="G87:H87"/>
    <mergeCell ref="A88:D88"/>
    <mergeCell ref="G88:H88"/>
    <mergeCell ref="A90:D90"/>
    <mergeCell ref="G90:H90"/>
    <mergeCell ref="I84:I85"/>
    <mergeCell ref="A83:B83"/>
    <mergeCell ref="H77:H78"/>
    <mergeCell ref="I77:I78"/>
    <mergeCell ref="J77:J78"/>
    <mergeCell ref="K77:K78"/>
    <mergeCell ref="L77:L78"/>
    <mergeCell ref="M77:M78"/>
    <mergeCell ref="A77:A78"/>
    <mergeCell ref="B77:B78"/>
    <mergeCell ref="D77:D78"/>
    <mergeCell ref="E77:E78"/>
    <mergeCell ref="F77:F78"/>
    <mergeCell ref="G77:G78"/>
    <mergeCell ref="J65:J66"/>
    <mergeCell ref="K65:K66"/>
    <mergeCell ref="L65:L66"/>
    <mergeCell ref="M65:M66"/>
    <mergeCell ref="N65:N66"/>
    <mergeCell ref="O65:O66"/>
    <mergeCell ref="A65:A66"/>
    <mergeCell ref="B65:B66"/>
    <mergeCell ref="H65:H66"/>
    <mergeCell ref="I65:I66"/>
    <mergeCell ref="D65:D66"/>
    <mergeCell ref="E65:E66"/>
    <mergeCell ref="F65:F66"/>
    <mergeCell ref="G65:G66"/>
    <mergeCell ref="C65:C66"/>
    <mergeCell ref="C60:C61"/>
    <mergeCell ref="N77:N78"/>
    <mergeCell ref="O77:O78"/>
    <mergeCell ref="P77:P78"/>
    <mergeCell ref="A81:B81"/>
    <mergeCell ref="A82:B82"/>
    <mergeCell ref="K71:K72"/>
    <mergeCell ref="L71:L72"/>
    <mergeCell ref="M71:M72"/>
    <mergeCell ref="N71:N72"/>
    <mergeCell ref="O71:O72"/>
    <mergeCell ref="P71:P72"/>
    <mergeCell ref="J71:J72"/>
    <mergeCell ref="C71:C72"/>
    <mergeCell ref="C77:C78"/>
    <mergeCell ref="P65:P66"/>
    <mergeCell ref="A71:A72"/>
    <mergeCell ref="B71:B72"/>
    <mergeCell ref="D71:D72"/>
    <mergeCell ref="E71:E72"/>
    <mergeCell ref="F71:F72"/>
    <mergeCell ref="G71:G72"/>
    <mergeCell ref="H71:H72"/>
    <mergeCell ref="I71:I72"/>
    <mergeCell ref="N50:N51"/>
    <mergeCell ref="O50:O51"/>
    <mergeCell ref="P50:P51"/>
    <mergeCell ref="J50:J51"/>
    <mergeCell ref="K50:K51"/>
    <mergeCell ref="L50:L51"/>
    <mergeCell ref="M50:M51"/>
    <mergeCell ref="O60:O61"/>
    <mergeCell ref="A60:A61"/>
    <mergeCell ref="B60:B61"/>
    <mergeCell ref="D60:D61"/>
    <mergeCell ref="E60:E61"/>
    <mergeCell ref="F60:F61"/>
    <mergeCell ref="G60:G61"/>
    <mergeCell ref="H60:H61"/>
    <mergeCell ref="H50:H51"/>
    <mergeCell ref="I50:I51"/>
    <mergeCell ref="A50:A51"/>
    <mergeCell ref="B50:B51"/>
    <mergeCell ref="D50:D51"/>
    <mergeCell ref="E50:E51"/>
    <mergeCell ref="F50:F51"/>
    <mergeCell ref="G50:G51"/>
    <mergeCell ref="C50:C51"/>
    <mergeCell ref="A94:M102"/>
    <mergeCell ref="A1:A5"/>
    <mergeCell ref="B1:B5"/>
    <mergeCell ref="C1:C5"/>
    <mergeCell ref="D1:H1"/>
    <mergeCell ref="I1:P1"/>
    <mergeCell ref="D2:D5"/>
    <mergeCell ref="E2:E5"/>
    <mergeCell ref="F2:H2"/>
    <mergeCell ref="I2:J2"/>
    <mergeCell ref="K2:L2"/>
    <mergeCell ref="P60:P61"/>
    <mergeCell ref="M2:N2"/>
    <mergeCell ref="O2:P2"/>
    <mergeCell ref="F3:F5"/>
    <mergeCell ref="G3:H3"/>
    <mergeCell ref="G4:G5"/>
    <mergeCell ref="H4:H5"/>
    <mergeCell ref="J60:J61"/>
    <mergeCell ref="K60:K61"/>
    <mergeCell ref="L60:L61"/>
    <mergeCell ref="M60:M61"/>
    <mergeCell ref="N60:N61"/>
    <mergeCell ref="I60:I61"/>
  </mergeCells>
  <pageMargins left="0.19685039370078741" right="0.19685039370078741" top="0.39370078740157483" bottom="0.3937007874015748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5"/>
  <sheetViews>
    <sheetView tabSelected="1" zoomScale="80" zoomScaleNormal="80" workbookViewId="0">
      <pane xSplit="16" ySplit="6" topLeftCell="Q16" activePane="bottomRight" state="frozen"/>
      <selection pane="topRight" activeCell="Q1" sqref="Q1"/>
      <selection pane="bottomLeft" activeCell="A7" sqref="A7"/>
      <selection pane="bottomRight" activeCell="O40" sqref="O40"/>
    </sheetView>
  </sheetViews>
  <sheetFormatPr defaultRowHeight="15"/>
  <cols>
    <col min="1" max="1" width="13.140625" customWidth="1"/>
    <col min="2" max="2" width="29" customWidth="1"/>
    <col min="3" max="3" width="14.5703125" customWidth="1"/>
    <col min="4" max="6" width="13.85546875" bestFit="1" customWidth="1"/>
    <col min="7" max="7" width="9.140625" customWidth="1"/>
    <col min="8" max="9" width="13.85546875" bestFit="1" customWidth="1"/>
    <col min="10" max="10" width="10.5703125" customWidth="1"/>
    <col min="11" max="14" width="13.85546875" bestFit="1" customWidth="1"/>
    <col min="15" max="15" width="9.140625" customWidth="1"/>
    <col min="16" max="16" width="11.7109375" customWidth="1"/>
  </cols>
  <sheetData>
    <row r="1" spans="1:16" ht="45" customHeight="1">
      <c r="A1" s="191" t="s">
        <v>0</v>
      </c>
      <c r="B1" s="192" t="s">
        <v>100</v>
      </c>
      <c r="C1" s="188" t="s">
        <v>117</v>
      </c>
      <c r="D1" s="193" t="s">
        <v>1</v>
      </c>
      <c r="E1" s="194"/>
      <c r="F1" s="194"/>
      <c r="G1" s="194"/>
      <c r="H1" s="195"/>
      <c r="I1" s="196" t="s">
        <v>118</v>
      </c>
      <c r="J1" s="196"/>
      <c r="K1" s="196"/>
      <c r="L1" s="196"/>
      <c r="M1" s="196"/>
      <c r="N1" s="196"/>
      <c r="O1" s="196"/>
      <c r="P1" s="196"/>
    </row>
    <row r="2" spans="1:16" ht="16.5" customHeight="1">
      <c r="A2" s="191"/>
      <c r="B2" s="192"/>
      <c r="C2" s="188"/>
      <c r="D2" s="188" t="s">
        <v>2</v>
      </c>
      <c r="E2" s="188" t="s">
        <v>101</v>
      </c>
      <c r="F2" s="196" t="s">
        <v>102</v>
      </c>
      <c r="G2" s="196"/>
      <c r="H2" s="196"/>
      <c r="I2" s="187" t="s">
        <v>3</v>
      </c>
      <c r="J2" s="187"/>
      <c r="K2" s="187" t="s">
        <v>4</v>
      </c>
      <c r="L2" s="187"/>
      <c r="M2" s="187" t="s">
        <v>103</v>
      </c>
      <c r="N2" s="187"/>
      <c r="O2" s="187" t="s">
        <v>114</v>
      </c>
      <c r="P2" s="187"/>
    </row>
    <row r="3" spans="1:16" ht="16.5" customHeight="1">
      <c r="A3" s="191"/>
      <c r="B3" s="192"/>
      <c r="C3" s="188"/>
      <c r="D3" s="188"/>
      <c r="E3" s="188"/>
      <c r="F3" s="188" t="s">
        <v>5</v>
      </c>
      <c r="G3" s="189" t="s">
        <v>112</v>
      </c>
      <c r="H3" s="189"/>
      <c r="I3" s="7" t="s">
        <v>104</v>
      </c>
      <c r="J3" s="146" t="s">
        <v>105</v>
      </c>
      <c r="K3" s="146" t="s">
        <v>106</v>
      </c>
      <c r="L3" s="146" t="s">
        <v>107</v>
      </c>
      <c r="M3" s="146" t="s">
        <v>108</v>
      </c>
      <c r="N3" s="146" t="s">
        <v>109</v>
      </c>
      <c r="O3" s="146" t="s">
        <v>115</v>
      </c>
      <c r="P3" s="146" t="s">
        <v>116</v>
      </c>
    </row>
    <row r="4" spans="1:16" ht="48" customHeight="1">
      <c r="A4" s="191"/>
      <c r="B4" s="192"/>
      <c r="C4" s="188"/>
      <c r="D4" s="188"/>
      <c r="E4" s="188"/>
      <c r="F4" s="188"/>
      <c r="G4" s="188" t="s">
        <v>111</v>
      </c>
      <c r="H4" s="190" t="s">
        <v>113</v>
      </c>
      <c r="I4" s="7"/>
      <c r="J4" s="7"/>
      <c r="K4" s="7"/>
      <c r="L4" s="7"/>
      <c r="M4" s="7"/>
      <c r="N4" s="7"/>
      <c r="O4" s="7"/>
      <c r="P4" s="7"/>
    </row>
    <row r="5" spans="1:16" ht="66" customHeight="1">
      <c r="A5" s="191"/>
      <c r="B5" s="192"/>
      <c r="C5" s="188"/>
      <c r="D5" s="188"/>
      <c r="E5" s="188"/>
      <c r="F5" s="188"/>
      <c r="G5" s="188"/>
      <c r="H5" s="190"/>
      <c r="I5" s="8" t="s">
        <v>110</v>
      </c>
      <c r="J5" s="8" t="s">
        <v>110</v>
      </c>
      <c r="K5" s="8" t="s">
        <v>110</v>
      </c>
      <c r="L5" s="8" t="s">
        <v>110</v>
      </c>
      <c r="M5" s="8" t="s">
        <v>110</v>
      </c>
      <c r="N5" s="8" t="s">
        <v>110</v>
      </c>
      <c r="O5" s="8" t="s">
        <v>110</v>
      </c>
      <c r="P5" s="8" t="s">
        <v>110</v>
      </c>
    </row>
    <row r="6" spans="1:16" ht="16.5" thickBot="1">
      <c r="A6" s="1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2">
        <v>15</v>
      </c>
      <c r="P6" s="2">
        <v>16</v>
      </c>
    </row>
    <row r="7" spans="1:16" ht="16.5" thickBot="1">
      <c r="A7" s="82"/>
      <c r="B7" s="40" t="s">
        <v>6</v>
      </c>
      <c r="C7" s="40" t="s">
        <v>188</v>
      </c>
      <c r="D7" s="155">
        <f>D8+D14+D18</f>
        <v>4593</v>
      </c>
      <c r="E7" s="155">
        <f t="shared" ref="E7:P7" si="0">E8+E14+E18</f>
        <v>1533</v>
      </c>
      <c r="F7" s="155">
        <f t="shared" si="0"/>
        <v>3060</v>
      </c>
      <c r="G7" s="155">
        <f t="shared" si="0"/>
        <v>1468</v>
      </c>
      <c r="H7" s="155">
        <f t="shared" si="0"/>
        <v>80</v>
      </c>
      <c r="I7" s="155">
        <f t="shared" si="0"/>
        <v>0</v>
      </c>
      <c r="J7" s="155">
        <f t="shared" si="0"/>
        <v>0</v>
      </c>
      <c r="K7" s="155">
        <f t="shared" si="0"/>
        <v>594</v>
      </c>
      <c r="L7" s="155">
        <f t="shared" si="0"/>
        <v>702</v>
      </c>
      <c r="M7" s="155">
        <f t="shared" si="0"/>
        <v>472</v>
      </c>
      <c r="N7" s="155">
        <f t="shared" si="0"/>
        <v>608</v>
      </c>
      <c r="O7" s="155">
        <f t="shared" si="0"/>
        <v>414</v>
      </c>
      <c r="P7" s="155">
        <f t="shared" si="0"/>
        <v>270</v>
      </c>
    </row>
    <row r="8" spans="1:16" ht="48" thickBot="1">
      <c r="A8" s="90" t="s">
        <v>31</v>
      </c>
      <c r="B8" s="91" t="s">
        <v>32</v>
      </c>
      <c r="C8" s="75" t="s">
        <v>177</v>
      </c>
      <c r="D8" s="156">
        <f>SUM(D9:D13)</f>
        <v>726</v>
      </c>
      <c r="E8" s="156">
        <f t="shared" ref="E8:P8" si="1">SUM(E9:E13)</f>
        <v>242</v>
      </c>
      <c r="F8" s="156">
        <f t="shared" si="1"/>
        <v>484</v>
      </c>
      <c r="G8" s="156">
        <f t="shared" si="1"/>
        <v>366</v>
      </c>
      <c r="H8" s="156">
        <f t="shared" si="1"/>
        <v>0</v>
      </c>
      <c r="I8" s="156">
        <f t="shared" si="1"/>
        <v>0</v>
      </c>
      <c r="J8" s="156">
        <f t="shared" si="1"/>
        <v>0</v>
      </c>
      <c r="K8" s="156">
        <f t="shared" si="1"/>
        <v>160</v>
      </c>
      <c r="L8" s="156">
        <f t="shared" si="1"/>
        <v>128</v>
      </c>
      <c r="M8" s="156">
        <f t="shared" si="1"/>
        <v>58</v>
      </c>
      <c r="N8" s="156">
        <f t="shared" si="1"/>
        <v>62</v>
      </c>
      <c r="O8" s="156">
        <f t="shared" si="1"/>
        <v>44</v>
      </c>
      <c r="P8" s="156">
        <f t="shared" si="1"/>
        <v>32</v>
      </c>
    </row>
    <row r="9" spans="1:16" ht="15.75">
      <c r="A9" s="86" t="s">
        <v>33</v>
      </c>
      <c r="B9" s="86" t="s">
        <v>34</v>
      </c>
      <c r="C9" s="33" t="s">
        <v>120</v>
      </c>
      <c r="D9" s="87">
        <f>E9+F9</f>
        <v>48</v>
      </c>
      <c r="E9" s="18">
        <v>0</v>
      </c>
      <c r="F9" s="17">
        <f>SUM(I9:P9)</f>
        <v>48</v>
      </c>
      <c r="G9" s="18">
        <v>0</v>
      </c>
      <c r="H9" s="18">
        <v>0</v>
      </c>
      <c r="I9" s="16">
        <v>0</v>
      </c>
      <c r="J9" s="16">
        <v>0</v>
      </c>
      <c r="K9" s="16">
        <v>0</v>
      </c>
      <c r="L9" s="16">
        <v>48</v>
      </c>
      <c r="M9" s="11">
        <v>0</v>
      </c>
      <c r="N9" s="16">
        <v>0</v>
      </c>
      <c r="O9" s="16">
        <v>0</v>
      </c>
      <c r="P9" s="16">
        <v>0</v>
      </c>
    </row>
    <row r="10" spans="1:16" ht="15.75">
      <c r="A10" s="88" t="s">
        <v>35</v>
      </c>
      <c r="B10" s="88" t="s">
        <v>17</v>
      </c>
      <c r="C10" s="34" t="s">
        <v>178</v>
      </c>
      <c r="D10" s="87">
        <f t="shared" ref="D10:D13" si="2">E10+F10</f>
        <v>48</v>
      </c>
      <c r="E10" s="14">
        <v>0</v>
      </c>
      <c r="F10" s="17">
        <f t="shared" ref="F10:F13" si="3">SUM(I10:P10)</f>
        <v>48</v>
      </c>
      <c r="G10" s="14">
        <v>0</v>
      </c>
      <c r="H10" s="18">
        <v>0</v>
      </c>
      <c r="I10" s="11">
        <v>0</v>
      </c>
      <c r="J10" s="11">
        <v>0</v>
      </c>
      <c r="K10" s="11">
        <v>48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</row>
    <row r="11" spans="1:16" ht="15.75">
      <c r="A11" s="92" t="s">
        <v>36</v>
      </c>
      <c r="B11" s="92" t="s">
        <v>14</v>
      </c>
      <c r="C11" s="68" t="s">
        <v>179</v>
      </c>
      <c r="D11" s="87">
        <f t="shared" si="2"/>
        <v>218</v>
      </c>
      <c r="E11" s="69">
        <v>48</v>
      </c>
      <c r="F11" s="17">
        <f t="shared" si="3"/>
        <v>170</v>
      </c>
      <c r="G11" s="69">
        <v>170</v>
      </c>
      <c r="H11" s="70">
        <v>0</v>
      </c>
      <c r="I11" s="13">
        <v>0</v>
      </c>
      <c r="J11" s="13">
        <v>0</v>
      </c>
      <c r="K11" s="13">
        <v>32</v>
      </c>
      <c r="L11" s="13">
        <v>40</v>
      </c>
      <c r="M11" s="13">
        <v>30</v>
      </c>
      <c r="N11" s="13">
        <v>30</v>
      </c>
      <c r="O11" s="13">
        <v>22</v>
      </c>
      <c r="P11" s="13">
        <v>16</v>
      </c>
    </row>
    <row r="12" spans="1:16" ht="31.5">
      <c r="A12" s="92" t="s">
        <v>37</v>
      </c>
      <c r="B12" s="92" t="s">
        <v>38</v>
      </c>
      <c r="C12" s="68" t="s">
        <v>180</v>
      </c>
      <c r="D12" s="87">
        <f t="shared" si="2"/>
        <v>72</v>
      </c>
      <c r="E12" s="69">
        <v>24</v>
      </c>
      <c r="F12" s="17">
        <f t="shared" si="3"/>
        <v>48</v>
      </c>
      <c r="G12" s="69">
        <v>28</v>
      </c>
      <c r="H12" s="70">
        <v>0</v>
      </c>
      <c r="I12" s="13">
        <v>0</v>
      </c>
      <c r="J12" s="13">
        <v>0</v>
      </c>
      <c r="K12" s="13">
        <v>48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</row>
    <row r="13" spans="1:16" ht="16.5" thickBot="1">
      <c r="A13" s="88" t="s">
        <v>128</v>
      </c>
      <c r="B13" s="88" t="s">
        <v>19</v>
      </c>
      <c r="C13" s="34" t="s">
        <v>121</v>
      </c>
      <c r="D13" s="87">
        <f t="shared" si="2"/>
        <v>340</v>
      </c>
      <c r="E13" s="14">
        <v>170</v>
      </c>
      <c r="F13" s="17">
        <f t="shared" si="3"/>
        <v>170</v>
      </c>
      <c r="G13" s="14">
        <v>168</v>
      </c>
      <c r="H13" s="18">
        <v>0</v>
      </c>
      <c r="I13" s="11">
        <v>0</v>
      </c>
      <c r="J13" s="11">
        <v>0</v>
      </c>
      <c r="K13" s="11">
        <v>32</v>
      </c>
      <c r="L13" s="11">
        <v>40</v>
      </c>
      <c r="M13" s="11">
        <v>28</v>
      </c>
      <c r="N13" s="11">
        <v>32</v>
      </c>
      <c r="O13" s="11">
        <v>22</v>
      </c>
      <c r="P13" s="11">
        <v>16</v>
      </c>
    </row>
    <row r="14" spans="1:16" ht="48" thickBot="1">
      <c r="A14" s="93" t="s">
        <v>39</v>
      </c>
      <c r="B14" s="94" t="s">
        <v>40</v>
      </c>
      <c r="C14" s="148" t="s">
        <v>122</v>
      </c>
      <c r="D14" s="147">
        <f>SUM(D15:D17)</f>
        <v>222</v>
      </c>
      <c r="E14" s="145">
        <f t="shared" ref="E14:P14" si="4">SUM(E15:E17)</f>
        <v>74</v>
      </c>
      <c r="F14" s="145">
        <f t="shared" si="4"/>
        <v>148</v>
      </c>
      <c r="G14" s="145">
        <f t="shared" si="4"/>
        <v>66</v>
      </c>
      <c r="H14" s="145">
        <f t="shared" si="4"/>
        <v>0</v>
      </c>
      <c r="I14" s="145">
        <f t="shared" si="4"/>
        <v>0</v>
      </c>
      <c r="J14" s="145">
        <f t="shared" si="4"/>
        <v>0</v>
      </c>
      <c r="K14" s="145">
        <f t="shared" si="4"/>
        <v>112</v>
      </c>
      <c r="L14" s="145">
        <f t="shared" si="4"/>
        <v>36</v>
      </c>
      <c r="M14" s="145">
        <f t="shared" si="4"/>
        <v>0</v>
      </c>
      <c r="N14" s="145">
        <f t="shared" si="4"/>
        <v>0</v>
      </c>
      <c r="O14" s="145">
        <f t="shared" si="4"/>
        <v>0</v>
      </c>
      <c r="P14" s="145">
        <f t="shared" si="4"/>
        <v>0</v>
      </c>
    </row>
    <row r="15" spans="1:16" ht="15.75">
      <c r="A15" s="96" t="s">
        <v>41</v>
      </c>
      <c r="B15" s="97" t="s">
        <v>124</v>
      </c>
      <c r="C15" s="52" t="s">
        <v>178</v>
      </c>
      <c r="D15" s="98">
        <f>E15+F15</f>
        <v>87</v>
      </c>
      <c r="E15" s="61">
        <v>29</v>
      </c>
      <c r="F15" s="60">
        <f>SUM(I15:P15)</f>
        <v>58</v>
      </c>
      <c r="G15" s="61">
        <v>20</v>
      </c>
      <c r="H15" s="61">
        <v>0</v>
      </c>
      <c r="I15" s="61">
        <v>0</v>
      </c>
      <c r="J15" s="61">
        <v>0</v>
      </c>
      <c r="K15" s="61">
        <v>58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</row>
    <row r="16" spans="1:16" ht="15.75">
      <c r="A16" s="96" t="s">
        <v>129</v>
      </c>
      <c r="B16" s="99" t="s">
        <v>173</v>
      </c>
      <c r="C16" s="51" t="s">
        <v>180</v>
      </c>
      <c r="D16" s="98">
        <f t="shared" ref="D16:D17" si="5">E16+F16</f>
        <v>81</v>
      </c>
      <c r="E16" s="63">
        <v>27</v>
      </c>
      <c r="F16" s="60">
        <f t="shared" ref="F16:F17" si="6">SUM(I16:P16)</f>
        <v>54</v>
      </c>
      <c r="G16" s="63">
        <v>36</v>
      </c>
      <c r="H16" s="63">
        <v>0</v>
      </c>
      <c r="I16" s="63">
        <v>0</v>
      </c>
      <c r="J16" s="63">
        <v>0</v>
      </c>
      <c r="K16" s="63">
        <v>54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</row>
    <row r="17" spans="1:16" ht="32.25" thickBot="1">
      <c r="A17" s="96" t="s">
        <v>130</v>
      </c>
      <c r="B17" s="97" t="s">
        <v>43</v>
      </c>
      <c r="C17" s="58" t="s">
        <v>120</v>
      </c>
      <c r="D17" s="98">
        <f t="shared" si="5"/>
        <v>54</v>
      </c>
      <c r="E17" s="57">
        <v>18</v>
      </c>
      <c r="F17" s="60">
        <f t="shared" si="6"/>
        <v>36</v>
      </c>
      <c r="G17" s="57">
        <v>10</v>
      </c>
      <c r="H17" s="57">
        <v>0</v>
      </c>
      <c r="I17" s="57">
        <v>0</v>
      </c>
      <c r="J17" s="57">
        <v>0</v>
      </c>
      <c r="K17" s="57">
        <v>0</v>
      </c>
      <c r="L17" s="57">
        <v>36</v>
      </c>
      <c r="M17" s="57">
        <v>0</v>
      </c>
      <c r="N17" s="57">
        <v>0</v>
      </c>
      <c r="O17" s="57">
        <v>0</v>
      </c>
      <c r="P17" s="57">
        <v>0</v>
      </c>
    </row>
    <row r="18" spans="1:16" ht="30.75" customHeight="1" thickBot="1">
      <c r="A18" s="93" t="s">
        <v>44</v>
      </c>
      <c r="B18" s="100" t="s">
        <v>45</v>
      </c>
      <c r="C18" s="71" t="s">
        <v>185</v>
      </c>
      <c r="D18" s="101">
        <f>D19+D36</f>
        <v>3645</v>
      </c>
      <c r="E18" s="77">
        <f t="shared" ref="E18:P18" si="7">E19+E36</f>
        <v>1217</v>
      </c>
      <c r="F18" s="77">
        <f t="shared" si="7"/>
        <v>2428</v>
      </c>
      <c r="G18" s="77">
        <f t="shared" si="7"/>
        <v>1036</v>
      </c>
      <c r="H18" s="77">
        <f t="shared" si="7"/>
        <v>80</v>
      </c>
      <c r="I18" s="77">
        <f t="shared" si="7"/>
        <v>0</v>
      </c>
      <c r="J18" s="77">
        <f t="shared" si="7"/>
        <v>0</v>
      </c>
      <c r="K18" s="77">
        <f t="shared" si="7"/>
        <v>322</v>
      </c>
      <c r="L18" s="77">
        <f t="shared" si="7"/>
        <v>538</v>
      </c>
      <c r="M18" s="77">
        <f t="shared" si="7"/>
        <v>414</v>
      </c>
      <c r="N18" s="77">
        <f t="shared" si="7"/>
        <v>546</v>
      </c>
      <c r="O18" s="77">
        <f t="shared" si="7"/>
        <v>370</v>
      </c>
      <c r="P18" s="77">
        <f t="shared" si="7"/>
        <v>238</v>
      </c>
    </row>
    <row r="19" spans="1:16" ht="32.25" thickBot="1">
      <c r="A19" s="102" t="s">
        <v>46</v>
      </c>
      <c r="B19" s="103" t="s">
        <v>47</v>
      </c>
      <c r="C19" s="72" t="s">
        <v>184</v>
      </c>
      <c r="D19" s="85">
        <f>SUM(D20:D35)</f>
        <v>1761</v>
      </c>
      <c r="E19" s="29">
        <f t="shared" ref="E19:P19" si="8">SUM(E20:E35)</f>
        <v>587</v>
      </c>
      <c r="F19" s="29">
        <f t="shared" si="8"/>
        <v>1174</v>
      </c>
      <c r="G19" s="29">
        <f t="shared" si="8"/>
        <v>538</v>
      </c>
      <c r="H19" s="29">
        <f t="shared" si="8"/>
        <v>20</v>
      </c>
      <c r="I19" s="29">
        <f t="shared" si="8"/>
        <v>0</v>
      </c>
      <c r="J19" s="29">
        <f t="shared" si="8"/>
        <v>0</v>
      </c>
      <c r="K19" s="29">
        <f t="shared" si="8"/>
        <v>226</v>
      </c>
      <c r="L19" s="29">
        <f t="shared" si="8"/>
        <v>398</v>
      </c>
      <c r="M19" s="29">
        <f t="shared" si="8"/>
        <v>100</v>
      </c>
      <c r="N19" s="29">
        <f t="shared" si="8"/>
        <v>166</v>
      </c>
      <c r="O19" s="29">
        <f t="shared" si="8"/>
        <v>166</v>
      </c>
      <c r="P19" s="29">
        <f t="shared" si="8"/>
        <v>118</v>
      </c>
    </row>
    <row r="20" spans="1:16" ht="15.75">
      <c r="A20" s="104" t="s">
        <v>48</v>
      </c>
      <c r="B20" s="105" t="s">
        <v>131</v>
      </c>
      <c r="C20" s="58" t="s">
        <v>42</v>
      </c>
      <c r="D20" s="106">
        <f t="shared" ref="D20:D34" si="9">E20+F20</f>
        <v>237</v>
      </c>
      <c r="E20" s="55">
        <v>79</v>
      </c>
      <c r="F20" s="37">
        <f>SUM(I20:P20)</f>
        <v>158</v>
      </c>
      <c r="G20" s="55">
        <v>128</v>
      </c>
      <c r="H20" s="55">
        <v>0</v>
      </c>
      <c r="I20" s="55">
        <v>0</v>
      </c>
      <c r="J20" s="55">
        <v>0</v>
      </c>
      <c r="K20" s="55">
        <v>32</v>
      </c>
      <c r="L20" s="55">
        <v>126</v>
      </c>
      <c r="M20" s="55">
        <v>0</v>
      </c>
      <c r="N20" s="55">
        <v>0</v>
      </c>
      <c r="O20" s="55">
        <v>0</v>
      </c>
      <c r="P20" s="55">
        <v>0</v>
      </c>
    </row>
    <row r="21" spans="1:16" ht="15.75">
      <c r="A21" s="96" t="s">
        <v>49</v>
      </c>
      <c r="B21" s="97" t="s">
        <v>132</v>
      </c>
      <c r="C21" s="58" t="s">
        <v>42</v>
      </c>
      <c r="D21" s="106">
        <f t="shared" si="9"/>
        <v>159</v>
      </c>
      <c r="E21" s="57">
        <v>53</v>
      </c>
      <c r="F21" s="37">
        <f t="shared" ref="F21:F35" si="10">SUM(I21:P21)</f>
        <v>106</v>
      </c>
      <c r="G21" s="57">
        <v>44</v>
      </c>
      <c r="H21" s="55">
        <v>0</v>
      </c>
      <c r="I21" s="55">
        <v>0</v>
      </c>
      <c r="J21" s="55">
        <v>0</v>
      </c>
      <c r="K21" s="57">
        <v>46</v>
      </c>
      <c r="L21" s="57">
        <v>60</v>
      </c>
      <c r="M21" s="57">
        <v>0</v>
      </c>
      <c r="N21" s="57">
        <v>0</v>
      </c>
      <c r="O21" s="57">
        <v>0</v>
      </c>
      <c r="P21" s="57">
        <v>0</v>
      </c>
    </row>
    <row r="22" spans="1:16" ht="15.75">
      <c r="A22" s="96" t="s">
        <v>50</v>
      </c>
      <c r="B22" s="97" t="s">
        <v>133</v>
      </c>
      <c r="C22" s="58" t="s">
        <v>42</v>
      </c>
      <c r="D22" s="106">
        <f t="shared" si="9"/>
        <v>144</v>
      </c>
      <c r="E22" s="57">
        <v>48</v>
      </c>
      <c r="F22" s="37">
        <f t="shared" si="10"/>
        <v>96</v>
      </c>
      <c r="G22" s="57">
        <v>46</v>
      </c>
      <c r="H22" s="55">
        <v>0</v>
      </c>
      <c r="I22" s="55">
        <v>0</v>
      </c>
      <c r="J22" s="55">
        <v>0</v>
      </c>
      <c r="K22" s="55">
        <v>46</v>
      </c>
      <c r="L22" s="55">
        <v>50</v>
      </c>
      <c r="M22" s="55">
        <v>0</v>
      </c>
      <c r="N22" s="55">
        <v>0</v>
      </c>
      <c r="O22" s="55">
        <v>0</v>
      </c>
      <c r="P22" s="55">
        <v>0</v>
      </c>
    </row>
    <row r="23" spans="1:16" ht="15.75">
      <c r="A23" s="107" t="s">
        <v>51</v>
      </c>
      <c r="B23" s="97" t="s">
        <v>134</v>
      </c>
      <c r="C23" s="35" t="s">
        <v>42</v>
      </c>
      <c r="D23" s="106">
        <f t="shared" si="9"/>
        <v>225</v>
      </c>
      <c r="E23" s="9">
        <v>75</v>
      </c>
      <c r="F23" s="37">
        <f t="shared" si="10"/>
        <v>150</v>
      </c>
      <c r="G23" s="9">
        <v>62</v>
      </c>
      <c r="H23" s="10">
        <v>0</v>
      </c>
      <c r="I23" s="10">
        <v>0</v>
      </c>
      <c r="J23" s="10">
        <v>0</v>
      </c>
      <c r="K23" s="10">
        <v>58</v>
      </c>
      <c r="L23" s="10">
        <v>92</v>
      </c>
      <c r="M23" s="10">
        <v>0</v>
      </c>
      <c r="N23" s="10">
        <v>0</v>
      </c>
      <c r="O23" s="10">
        <v>0</v>
      </c>
      <c r="P23" s="10">
        <v>0</v>
      </c>
    </row>
    <row r="24" spans="1:16" ht="38.25">
      <c r="A24" s="96" t="s">
        <v>52</v>
      </c>
      <c r="B24" s="108" t="s">
        <v>135</v>
      </c>
      <c r="C24" s="56" t="s">
        <v>178</v>
      </c>
      <c r="D24" s="106">
        <f t="shared" si="9"/>
        <v>66</v>
      </c>
      <c r="E24" s="57">
        <v>22</v>
      </c>
      <c r="F24" s="37">
        <f t="shared" si="10"/>
        <v>44</v>
      </c>
      <c r="G24" s="57">
        <v>28</v>
      </c>
      <c r="H24" s="55">
        <v>0</v>
      </c>
      <c r="I24" s="55">
        <v>0</v>
      </c>
      <c r="J24" s="55">
        <v>0</v>
      </c>
      <c r="K24" s="55">
        <v>44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</row>
    <row r="25" spans="1:16" ht="31.5">
      <c r="A25" s="96" t="s">
        <v>53</v>
      </c>
      <c r="B25" s="97" t="s">
        <v>136</v>
      </c>
      <c r="C25" s="52" t="s">
        <v>120</v>
      </c>
      <c r="D25" s="106">
        <f t="shared" si="9"/>
        <v>60</v>
      </c>
      <c r="E25" s="57">
        <v>20</v>
      </c>
      <c r="F25" s="37">
        <f t="shared" si="10"/>
        <v>40</v>
      </c>
      <c r="G25" s="57">
        <v>20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40</v>
      </c>
      <c r="O25" s="55">
        <v>0</v>
      </c>
      <c r="P25" s="55">
        <v>0</v>
      </c>
    </row>
    <row r="26" spans="1:16" ht="31.5">
      <c r="A26" s="96" t="s">
        <v>54</v>
      </c>
      <c r="B26" s="97" t="s">
        <v>137</v>
      </c>
      <c r="C26" s="52" t="s">
        <v>120</v>
      </c>
      <c r="D26" s="106">
        <f t="shared" si="9"/>
        <v>108</v>
      </c>
      <c r="E26" s="57">
        <v>36</v>
      </c>
      <c r="F26" s="37">
        <f t="shared" si="10"/>
        <v>72</v>
      </c>
      <c r="G26" s="57">
        <v>44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72</v>
      </c>
      <c r="O26" s="55">
        <v>0</v>
      </c>
      <c r="P26" s="55">
        <v>0</v>
      </c>
    </row>
    <row r="27" spans="1:16" ht="41.45" customHeight="1">
      <c r="A27" s="96" t="s">
        <v>56</v>
      </c>
      <c r="B27" s="109" t="s">
        <v>138</v>
      </c>
      <c r="C27" s="53" t="s">
        <v>180</v>
      </c>
      <c r="D27" s="106">
        <f t="shared" si="9"/>
        <v>72</v>
      </c>
      <c r="E27" s="57">
        <v>24</v>
      </c>
      <c r="F27" s="37">
        <f t="shared" si="10"/>
        <v>48</v>
      </c>
      <c r="G27" s="57">
        <v>10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48</v>
      </c>
      <c r="P27" s="55">
        <v>0</v>
      </c>
    </row>
    <row r="28" spans="1:16" ht="31.5" customHeight="1">
      <c r="A28" s="97" t="s">
        <v>58</v>
      </c>
      <c r="B28" s="110" t="s">
        <v>139</v>
      </c>
      <c r="C28" s="53" t="s">
        <v>151</v>
      </c>
      <c r="D28" s="106">
        <f t="shared" si="9"/>
        <v>48</v>
      </c>
      <c r="E28" s="57">
        <v>16</v>
      </c>
      <c r="F28" s="37">
        <f t="shared" si="10"/>
        <v>32</v>
      </c>
      <c r="G28" s="57">
        <v>8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32</v>
      </c>
    </row>
    <row r="29" spans="1:16" ht="31.5" customHeight="1">
      <c r="A29" s="97" t="s">
        <v>59</v>
      </c>
      <c r="B29" s="111" t="s">
        <v>146</v>
      </c>
      <c r="C29" s="54" t="s">
        <v>147</v>
      </c>
      <c r="D29" s="106">
        <f t="shared" si="9"/>
        <v>207</v>
      </c>
      <c r="E29" s="59">
        <v>69</v>
      </c>
      <c r="F29" s="37">
        <f t="shared" si="10"/>
        <v>138</v>
      </c>
      <c r="G29" s="59">
        <v>54</v>
      </c>
      <c r="H29" s="55">
        <v>20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54</v>
      </c>
      <c r="O29" s="55">
        <v>84</v>
      </c>
      <c r="P29" s="55">
        <v>0</v>
      </c>
    </row>
    <row r="30" spans="1:16" ht="31.5" customHeight="1">
      <c r="A30" s="97" t="s">
        <v>140</v>
      </c>
      <c r="B30" s="111" t="s">
        <v>55</v>
      </c>
      <c r="C30" s="54" t="s">
        <v>180</v>
      </c>
      <c r="D30" s="106">
        <f t="shared" si="9"/>
        <v>51</v>
      </c>
      <c r="E30" s="59">
        <v>17</v>
      </c>
      <c r="F30" s="37">
        <f t="shared" si="10"/>
        <v>34</v>
      </c>
      <c r="G30" s="59">
        <v>16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34</v>
      </c>
      <c r="P30" s="55">
        <v>0</v>
      </c>
    </row>
    <row r="31" spans="1:16" ht="45.75" customHeight="1">
      <c r="A31" s="97" t="s">
        <v>141</v>
      </c>
      <c r="B31" s="111" t="s">
        <v>57</v>
      </c>
      <c r="C31" s="54" t="s">
        <v>178</v>
      </c>
      <c r="D31" s="106">
        <f t="shared" si="9"/>
        <v>102</v>
      </c>
      <c r="E31" s="59">
        <v>34</v>
      </c>
      <c r="F31" s="37">
        <f t="shared" si="10"/>
        <v>68</v>
      </c>
      <c r="G31" s="59">
        <v>48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68</v>
      </c>
      <c r="N31" s="55">
        <v>0</v>
      </c>
      <c r="O31" s="55">
        <v>0</v>
      </c>
      <c r="P31" s="55">
        <v>0</v>
      </c>
    </row>
    <row r="32" spans="1:16" ht="33" customHeight="1">
      <c r="A32" s="97" t="s">
        <v>142</v>
      </c>
      <c r="B32" s="112" t="s">
        <v>148</v>
      </c>
      <c r="C32" s="54" t="s">
        <v>149</v>
      </c>
      <c r="D32" s="106">
        <f t="shared" si="9"/>
        <v>84</v>
      </c>
      <c r="E32" s="59">
        <v>28</v>
      </c>
      <c r="F32" s="37">
        <f t="shared" si="10"/>
        <v>56</v>
      </c>
      <c r="G32" s="59">
        <v>0</v>
      </c>
      <c r="H32" s="55">
        <v>0</v>
      </c>
      <c r="I32" s="55">
        <v>0</v>
      </c>
      <c r="J32" s="55">
        <v>0</v>
      </c>
      <c r="K32" s="55">
        <v>0</v>
      </c>
      <c r="L32" s="55">
        <v>24</v>
      </c>
      <c r="M32" s="55">
        <v>32</v>
      </c>
      <c r="N32" s="55">
        <v>0</v>
      </c>
      <c r="O32" s="55">
        <v>0</v>
      </c>
      <c r="P32" s="55">
        <v>0</v>
      </c>
    </row>
    <row r="33" spans="1:16" ht="31.5" customHeight="1">
      <c r="A33" s="97" t="s">
        <v>143</v>
      </c>
      <c r="B33" s="111" t="s">
        <v>150</v>
      </c>
      <c r="C33" s="54" t="s">
        <v>151</v>
      </c>
      <c r="D33" s="106">
        <f t="shared" si="9"/>
        <v>81</v>
      </c>
      <c r="E33" s="59">
        <v>27</v>
      </c>
      <c r="F33" s="37">
        <f t="shared" si="10"/>
        <v>54</v>
      </c>
      <c r="G33" s="59">
        <v>30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54</v>
      </c>
    </row>
    <row r="34" spans="1:16" ht="30" customHeight="1">
      <c r="A34" s="97" t="s">
        <v>144</v>
      </c>
      <c r="B34" s="111" t="s">
        <v>60</v>
      </c>
      <c r="C34" s="54" t="s">
        <v>151</v>
      </c>
      <c r="D34" s="106">
        <f t="shared" si="9"/>
        <v>48</v>
      </c>
      <c r="E34" s="59">
        <v>16</v>
      </c>
      <c r="F34" s="37">
        <f t="shared" si="10"/>
        <v>32</v>
      </c>
      <c r="G34" s="59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32</v>
      </c>
    </row>
    <row r="35" spans="1:16" ht="46.5" customHeight="1" thickBot="1">
      <c r="A35" s="113" t="s">
        <v>145</v>
      </c>
      <c r="B35" s="114" t="s">
        <v>152</v>
      </c>
      <c r="C35" s="150" t="s">
        <v>151</v>
      </c>
      <c r="D35" s="106">
        <f>E35+F35</f>
        <v>69</v>
      </c>
      <c r="E35" s="19">
        <v>23</v>
      </c>
      <c r="F35" s="37">
        <f t="shared" si="10"/>
        <v>46</v>
      </c>
      <c r="G35" s="19"/>
      <c r="H35" s="10"/>
      <c r="I35" s="10"/>
      <c r="J35" s="10"/>
      <c r="K35" s="10">
        <v>0</v>
      </c>
      <c r="L35" s="10">
        <v>46</v>
      </c>
      <c r="M35" s="10">
        <v>0</v>
      </c>
      <c r="N35" s="10">
        <v>0</v>
      </c>
      <c r="O35" s="10">
        <v>0</v>
      </c>
      <c r="P35" s="10">
        <v>0</v>
      </c>
    </row>
    <row r="36" spans="1:16" ht="32.25" thickBot="1">
      <c r="A36" s="115" t="s">
        <v>62</v>
      </c>
      <c r="B36" s="149" t="s">
        <v>63</v>
      </c>
      <c r="C36" s="36" t="s">
        <v>181</v>
      </c>
      <c r="D36" s="117">
        <f t="shared" ref="D36:P36" si="11">D37+D47+D52+D63+D69</f>
        <v>1884</v>
      </c>
      <c r="E36" s="23">
        <f t="shared" si="11"/>
        <v>630</v>
      </c>
      <c r="F36" s="23">
        <f t="shared" si="11"/>
        <v>1254</v>
      </c>
      <c r="G36" s="23">
        <f t="shared" si="11"/>
        <v>498</v>
      </c>
      <c r="H36" s="23">
        <f t="shared" si="11"/>
        <v>60</v>
      </c>
      <c r="I36" s="23">
        <f t="shared" si="11"/>
        <v>0</v>
      </c>
      <c r="J36" s="23">
        <f t="shared" si="11"/>
        <v>0</v>
      </c>
      <c r="K36" s="23">
        <f t="shared" si="11"/>
        <v>96</v>
      </c>
      <c r="L36" s="23">
        <f t="shared" si="11"/>
        <v>140</v>
      </c>
      <c r="M36" s="23">
        <f t="shared" si="11"/>
        <v>314</v>
      </c>
      <c r="N36" s="23">
        <f t="shared" si="11"/>
        <v>380</v>
      </c>
      <c r="O36" s="23">
        <f t="shared" si="11"/>
        <v>204</v>
      </c>
      <c r="P36" s="23">
        <f t="shared" si="11"/>
        <v>120</v>
      </c>
    </row>
    <row r="37" spans="1:16">
      <c r="A37" s="199" t="s">
        <v>64</v>
      </c>
      <c r="B37" s="205" t="s">
        <v>174</v>
      </c>
      <c r="C37" s="207" t="s">
        <v>65</v>
      </c>
      <c r="D37" s="203">
        <f>D39+D44</f>
        <v>669</v>
      </c>
      <c r="E37" s="183">
        <f t="shared" ref="E37:P37" si="12">E39+E44</f>
        <v>223</v>
      </c>
      <c r="F37" s="183">
        <f t="shared" si="12"/>
        <v>446</v>
      </c>
      <c r="G37" s="183">
        <f t="shared" si="12"/>
        <v>202</v>
      </c>
      <c r="H37" s="183">
        <f t="shared" si="12"/>
        <v>60</v>
      </c>
      <c r="I37" s="183">
        <f t="shared" si="12"/>
        <v>0</v>
      </c>
      <c r="J37" s="183">
        <f t="shared" si="12"/>
        <v>0</v>
      </c>
      <c r="K37" s="183">
        <f t="shared" si="12"/>
        <v>0</v>
      </c>
      <c r="L37" s="183">
        <f t="shared" si="12"/>
        <v>0</v>
      </c>
      <c r="M37" s="183">
        <f t="shared" si="12"/>
        <v>158</v>
      </c>
      <c r="N37" s="183">
        <f t="shared" si="12"/>
        <v>184</v>
      </c>
      <c r="O37" s="183">
        <f t="shared" si="12"/>
        <v>104</v>
      </c>
      <c r="P37" s="183">
        <f t="shared" si="12"/>
        <v>0</v>
      </c>
    </row>
    <row r="38" spans="1:16" ht="31.5" customHeight="1" thickBot="1">
      <c r="A38" s="200"/>
      <c r="B38" s="206"/>
      <c r="C38" s="208"/>
      <c r="D38" s="20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</row>
    <row r="39" spans="1:16" ht="15.75">
      <c r="A39" s="118" t="s">
        <v>66</v>
      </c>
      <c r="B39" s="118" t="s">
        <v>153</v>
      </c>
      <c r="C39" s="44" t="s">
        <v>156</v>
      </c>
      <c r="D39" s="87">
        <f>E39+F39</f>
        <v>378</v>
      </c>
      <c r="E39" s="10">
        <v>126</v>
      </c>
      <c r="F39" s="17">
        <f>SUM(I39:P39)</f>
        <v>252</v>
      </c>
      <c r="G39" s="10">
        <v>202</v>
      </c>
      <c r="H39" s="10">
        <v>30</v>
      </c>
      <c r="I39" s="10">
        <v>0</v>
      </c>
      <c r="J39" s="10">
        <v>0</v>
      </c>
      <c r="K39" s="10">
        <v>0</v>
      </c>
      <c r="L39" s="10">
        <v>0</v>
      </c>
      <c r="M39" s="10">
        <v>158</v>
      </c>
      <c r="N39" s="10">
        <v>94</v>
      </c>
      <c r="O39" s="10">
        <v>0</v>
      </c>
      <c r="P39" s="10">
        <v>0</v>
      </c>
    </row>
    <row r="40" spans="1:16" ht="31.5" customHeight="1">
      <c r="A40" s="107"/>
      <c r="B40" s="119" t="s">
        <v>153</v>
      </c>
      <c r="C40" s="64"/>
      <c r="D40" s="87">
        <f t="shared" ref="D40:D44" si="13">E40+F40</f>
        <v>264</v>
      </c>
      <c r="E40" s="9">
        <v>88</v>
      </c>
      <c r="F40" s="17">
        <f t="shared" ref="F40:F46" si="14">SUM(I40:P40)</f>
        <v>176</v>
      </c>
      <c r="G40" s="9">
        <v>0</v>
      </c>
      <c r="H40" s="10"/>
      <c r="I40" s="10"/>
      <c r="J40" s="10"/>
      <c r="K40" s="9"/>
      <c r="L40" s="10"/>
      <c r="M40" s="10">
        <v>112</v>
      </c>
      <c r="N40" s="10">
        <v>64</v>
      </c>
      <c r="O40" s="10"/>
      <c r="P40" s="10"/>
    </row>
    <row r="41" spans="1:16" ht="35.25" customHeight="1">
      <c r="A41" s="107"/>
      <c r="B41" s="107" t="s">
        <v>133</v>
      </c>
      <c r="C41" s="64"/>
      <c r="D41" s="87">
        <f t="shared" si="13"/>
        <v>28</v>
      </c>
      <c r="E41" s="9"/>
      <c r="F41" s="17">
        <f t="shared" si="14"/>
        <v>28</v>
      </c>
      <c r="G41" s="9"/>
      <c r="H41" s="9"/>
      <c r="I41" s="9"/>
      <c r="J41" s="9"/>
      <c r="K41" s="9"/>
      <c r="L41" s="9"/>
      <c r="M41" s="9">
        <v>28</v>
      </c>
      <c r="N41" s="9"/>
      <c r="O41" s="9"/>
      <c r="P41" s="9"/>
    </row>
    <row r="42" spans="1:16" ht="35.25" customHeight="1">
      <c r="A42" s="120"/>
      <c r="B42" s="121" t="s">
        <v>137</v>
      </c>
      <c r="C42" s="150"/>
      <c r="D42" s="87">
        <f t="shared" si="13"/>
        <v>24</v>
      </c>
      <c r="E42" s="59"/>
      <c r="F42" s="17">
        <f t="shared" si="14"/>
        <v>24</v>
      </c>
      <c r="G42" s="59"/>
      <c r="H42" s="59"/>
      <c r="I42" s="59"/>
      <c r="J42" s="59"/>
      <c r="K42" s="59"/>
      <c r="L42" s="59"/>
      <c r="M42" s="59">
        <v>18</v>
      </c>
      <c r="N42" s="59">
        <v>6</v>
      </c>
      <c r="O42" s="59"/>
      <c r="P42" s="59"/>
    </row>
    <row r="43" spans="1:16" ht="35.25" customHeight="1">
      <c r="A43" s="113"/>
      <c r="B43" s="113" t="s">
        <v>154</v>
      </c>
      <c r="C43" s="65"/>
      <c r="D43" s="87">
        <f t="shared" si="13"/>
        <v>24</v>
      </c>
      <c r="E43" s="19"/>
      <c r="F43" s="17">
        <f t="shared" si="14"/>
        <v>24</v>
      </c>
      <c r="G43" s="19"/>
      <c r="H43" s="19"/>
      <c r="I43" s="19"/>
      <c r="J43" s="19"/>
      <c r="K43" s="19"/>
      <c r="L43" s="19"/>
      <c r="M43" s="19"/>
      <c r="N43" s="19">
        <v>24</v>
      </c>
      <c r="O43" s="19"/>
      <c r="P43" s="19"/>
    </row>
    <row r="44" spans="1:16" ht="35.25" customHeight="1">
      <c r="A44" s="118" t="s">
        <v>67</v>
      </c>
      <c r="B44" s="113" t="s">
        <v>155</v>
      </c>
      <c r="C44" s="65" t="s">
        <v>182</v>
      </c>
      <c r="D44" s="87">
        <f t="shared" si="13"/>
        <v>291</v>
      </c>
      <c r="E44" s="19">
        <v>97</v>
      </c>
      <c r="F44" s="17">
        <f t="shared" si="14"/>
        <v>194</v>
      </c>
      <c r="G44" s="19"/>
      <c r="H44" s="19">
        <v>30</v>
      </c>
      <c r="I44" s="19"/>
      <c r="J44" s="19"/>
      <c r="K44" s="19"/>
      <c r="L44" s="19"/>
      <c r="M44" s="19"/>
      <c r="N44" s="19">
        <v>90</v>
      </c>
      <c r="O44" s="19">
        <v>104</v>
      </c>
      <c r="P44" s="19"/>
    </row>
    <row r="45" spans="1:16" ht="35.25" customHeight="1">
      <c r="A45" s="122" t="s">
        <v>68</v>
      </c>
      <c r="B45" s="113"/>
      <c r="C45" s="65" t="s">
        <v>61</v>
      </c>
      <c r="D45" s="87"/>
      <c r="E45" s="19">
        <v>0</v>
      </c>
      <c r="F45" s="17">
        <f t="shared" si="14"/>
        <v>180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24</v>
      </c>
      <c r="M45" s="19">
        <v>72</v>
      </c>
      <c r="N45" s="19">
        <v>84</v>
      </c>
      <c r="O45" s="19">
        <v>0</v>
      </c>
      <c r="P45" s="19">
        <v>0</v>
      </c>
    </row>
    <row r="46" spans="1:16" ht="35.25" customHeight="1" thickBot="1">
      <c r="A46" s="113" t="s">
        <v>69</v>
      </c>
      <c r="B46" s="113"/>
      <c r="C46" s="65" t="s">
        <v>30</v>
      </c>
      <c r="D46" s="87"/>
      <c r="E46" s="19">
        <v>0</v>
      </c>
      <c r="F46" s="17">
        <f t="shared" si="14"/>
        <v>90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/>
      <c r="O46" s="19">
        <v>40</v>
      </c>
      <c r="P46" s="19">
        <v>50</v>
      </c>
    </row>
    <row r="47" spans="1:16" ht="35.25" customHeight="1">
      <c r="A47" s="199" t="s">
        <v>70</v>
      </c>
      <c r="B47" s="201" t="s">
        <v>157</v>
      </c>
      <c r="C47" s="207" t="s">
        <v>65</v>
      </c>
      <c r="D47" s="203">
        <f t="shared" ref="D47:E47" si="15">SUM(D49:D49)</f>
        <v>354</v>
      </c>
      <c r="E47" s="183">
        <f t="shared" si="15"/>
        <v>118</v>
      </c>
      <c r="F47" s="183">
        <f>SUM(F49:F49)</f>
        <v>236</v>
      </c>
      <c r="G47" s="183">
        <f t="shared" ref="G47:P47" si="16">SUM(G49:G49)</f>
        <v>92</v>
      </c>
      <c r="H47" s="183">
        <f t="shared" si="16"/>
        <v>0</v>
      </c>
      <c r="I47" s="183">
        <f t="shared" si="16"/>
        <v>0</v>
      </c>
      <c r="J47" s="183">
        <f t="shared" si="16"/>
        <v>0</v>
      </c>
      <c r="K47" s="183">
        <f t="shared" si="16"/>
        <v>96</v>
      </c>
      <c r="L47" s="183">
        <f t="shared" si="16"/>
        <v>140</v>
      </c>
      <c r="M47" s="183">
        <f t="shared" si="16"/>
        <v>0</v>
      </c>
      <c r="N47" s="183">
        <f t="shared" si="16"/>
        <v>0</v>
      </c>
      <c r="O47" s="183">
        <f t="shared" si="16"/>
        <v>0</v>
      </c>
      <c r="P47" s="183">
        <f t="shared" si="16"/>
        <v>0</v>
      </c>
    </row>
    <row r="48" spans="1:16" ht="30.75" customHeight="1" thickBot="1">
      <c r="A48" s="200"/>
      <c r="B48" s="202"/>
      <c r="C48" s="208"/>
      <c r="D48" s="20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</row>
    <row r="49" spans="1:16" ht="15.75">
      <c r="A49" s="118" t="s">
        <v>71</v>
      </c>
      <c r="B49" s="118" t="s">
        <v>158</v>
      </c>
      <c r="C49" s="151" t="s">
        <v>160</v>
      </c>
      <c r="D49" s="123">
        <f>E49+F49</f>
        <v>354</v>
      </c>
      <c r="E49" s="55">
        <v>118</v>
      </c>
      <c r="F49" s="37">
        <f>SUM(I49:P49)</f>
        <v>236</v>
      </c>
      <c r="G49" s="55">
        <v>92</v>
      </c>
      <c r="H49" s="55"/>
      <c r="I49" s="55">
        <v>0</v>
      </c>
      <c r="J49" s="55">
        <v>0</v>
      </c>
      <c r="K49" s="55">
        <v>96</v>
      </c>
      <c r="L49" s="55">
        <v>140</v>
      </c>
      <c r="M49" s="55">
        <v>0</v>
      </c>
      <c r="N49" s="55">
        <v>0</v>
      </c>
      <c r="O49" s="55">
        <v>0</v>
      </c>
      <c r="P49" s="55">
        <v>0</v>
      </c>
    </row>
    <row r="50" spans="1:16" ht="27" customHeight="1">
      <c r="A50" s="118" t="s">
        <v>72</v>
      </c>
      <c r="B50" s="118"/>
      <c r="C50" s="151" t="s">
        <v>61</v>
      </c>
      <c r="D50" s="123">
        <v>0</v>
      </c>
      <c r="E50" s="55">
        <v>0</v>
      </c>
      <c r="F50" s="37">
        <f t="shared" ref="F50:F51" si="17">SUM(I50:P50)</f>
        <v>48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48</v>
      </c>
      <c r="M50" s="55">
        <v>0</v>
      </c>
      <c r="N50" s="55">
        <v>0</v>
      </c>
      <c r="O50" s="55">
        <v>0</v>
      </c>
      <c r="P50" s="55">
        <v>0</v>
      </c>
    </row>
    <row r="51" spans="1:16" ht="33" customHeight="1" thickBot="1">
      <c r="A51" s="122" t="s">
        <v>159</v>
      </c>
      <c r="B51" s="122"/>
      <c r="C51" s="51" t="s">
        <v>30</v>
      </c>
      <c r="D51" s="123">
        <v>0</v>
      </c>
      <c r="E51" s="55">
        <v>0</v>
      </c>
      <c r="F51" s="37">
        <f t="shared" si="17"/>
        <v>54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54</v>
      </c>
      <c r="M51" s="55">
        <v>0</v>
      </c>
      <c r="N51" s="55">
        <v>0</v>
      </c>
      <c r="O51" s="55">
        <v>0</v>
      </c>
      <c r="P51" s="55">
        <v>0</v>
      </c>
    </row>
    <row r="52" spans="1:16">
      <c r="A52" s="216" t="s">
        <v>73</v>
      </c>
      <c r="B52" s="216" t="s">
        <v>161</v>
      </c>
      <c r="C52" s="214" t="s">
        <v>65</v>
      </c>
      <c r="D52" s="203">
        <f t="shared" ref="D52:E52" si="18">SUM(D54:D60)</f>
        <v>366</v>
      </c>
      <c r="E52" s="183">
        <f t="shared" si="18"/>
        <v>124</v>
      </c>
      <c r="F52" s="183">
        <f>SUM(F54:F60)</f>
        <v>242</v>
      </c>
      <c r="G52" s="183">
        <f t="shared" ref="G52:P52" si="19">SUM(G54:G60)</f>
        <v>100</v>
      </c>
      <c r="H52" s="183">
        <f t="shared" si="19"/>
        <v>0</v>
      </c>
      <c r="I52" s="183">
        <f t="shared" si="19"/>
        <v>0</v>
      </c>
      <c r="J52" s="183">
        <f t="shared" si="19"/>
        <v>0</v>
      </c>
      <c r="K52" s="183">
        <f t="shared" si="19"/>
        <v>0</v>
      </c>
      <c r="L52" s="183">
        <f t="shared" si="19"/>
        <v>0</v>
      </c>
      <c r="M52" s="183">
        <f>M54</f>
        <v>60</v>
      </c>
      <c r="N52" s="183">
        <f>N54</f>
        <v>82</v>
      </c>
      <c r="O52" s="183">
        <f t="shared" si="19"/>
        <v>100</v>
      </c>
      <c r="P52" s="183">
        <f t="shared" si="19"/>
        <v>0</v>
      </c>
    </row>
    <row r="53" spans="1:16" ht="15.75" thickBot="1">
      <c r="A53" s="216"/>
      <c r="B53" s="216"/>
      <c r="C53" s="215"/>
      <c r="D53" s="20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</row>
    <row r="54" spans="1:16" ht="30">
      <c r="A54" s="158" t="s">
        <v>74</v>
      </c>
      <c r="B54" s="159" t="s">
        <v>162</v>
      </c>
      <c r="C54" s="47" t="s">
        <v>42</v>
      </c>
      <c r="D54" s="106">
        <f>E54+F54</f>
        <v>213</v>
      </c>
      <c r="E54" s="160">
        <v>71</v>
      </c>
      <c r="F54" s="15">
        <f>SUM(I54:P54)</f>
        <v>142</v>
      </c>
      <c r="G54" s="160">
        <v>66</v>
      </c>
      <c r="H54" s="160">
        <v>0</v>
      </c>
      <c r="I54" s="160">
        <v>0</v>
      </c>
      <c r="J54" s="160">
        <v>0</v>
      </c>
      <c r="K54" s="160">
        <v>0</v>
      </c>
      <c r="L54" s="160">
        <v>0</v>
      </c>
      <c r="M54" s="160">
        <f>M55+M58</f>
        <v>60</v>
      </c>
      <c r="N54" s="160">
        <f>N55+N58</f>
        <v>82</v>
      </c>
      <c r="O54" s="160">
        <v>0</v>
      </c>
      <c r="P54" s="160">
        <v>0</v>
      </c>
    </row>
    <row r="55" spans="1:16" ht="15.75">
      <c r="A55" s="119" t="s">
        <v>192</v>
      </c>
      <c r="B55" s="125" t="s">
        <v>193</v>
      </c>
      <c r="C55" s="64"/>
      <c r="D55" s="126"/>
      <c r="E55" s="9"/>
      <c r="F55" s="12"/>
      <c r="G55" s="9"/>
      <c r="H55" s="9"/>
      <c r="I55" s="9"/>
      <c r="J55" s="9"/>
      <c r="K55" s="9"/>
      <c r="L55" s="9"/>
      <c r="M55" s="9">
        <f>M56+M57</f>
        <v>60</v>
      </c>
      <c r="N55" s="9">
        <f>N56</f>
        <v>40</v>
      </c>
      <c r="O55" s="9"/>
      <c r="P55" s="9"/>
    </row>
    <row r="56" spans="1:16" ht="15.75">
      <c r="A56" s="119"/>
      <c r="B56" s="125" t="s">
        <v>194</v>
      </c>
      <c r="C56" s="64"/>
      <c r="D56" s="126"/>
      <c r="E56" s="9"/>
      <c r="F56" s="12"/>
      <c r="G56" s="9"/>
      <c r="H56" s="9"/>
      <c r="I56" s="9"/>
      <c r="J56" s="9"/>
      <c r="K56" s="9"/>
      <c r="L56" s="9"/>
      <c r="M56" s="9">
        <v>46</v>
      </c>
      <c r="N56" s="9">
        <v>40</v>
      </c>
      <c r="O56" s="9"/>
      <c r="P56" s="9"/>
    </row>
    <row r="57" spans="1:16" ht="30">
      <c r="A57" s="119"/>
      <c r="B57" s="125" t="s">
        <v>137</v>
      </c>
      <c r="C57" s="64"/>
      <c r="D57" s="126"/>
      <c r="E57" s="9"/>
      <c r="F57" s="12"/>
      <c r="G57" s="9"/>
      <c r="H57" s="9"/>
      <c r="I57" s="9"/>
      <c r="J57" s="9"/>
      <c r="K57" s="9"/>
      <c r="L57" s="9"/>
      <c r="M57" s="9">
        <v>14</v>
      </c>
      <c r="N57" s="9">
        <v>0</v>
      </c>
      <c r="O57" s="9"/>
      <c r="P57" s="9"/>
    </row>
    <row r="58" spans="1:16" ht="30">
      <c r="A58" s="119" t="s">
        <v>195</v>
      </c>
      <c r="B58" s="125" t="s">
        <v>196</v>
      </c>
      <c r="C58" s="64"/>
      <c r="D58" s="126"/>
      <c r="E58" s="9"/>
      <c r="F58" s="12"/>
      <c r="G58" s="9"/>
      <c r="H58" s="9"/>
      <c r="I58" s="9"/>
      <c r="J58" s="9"/>
      <c r="K58" s="9"/>
      <c r="L58" s="9"/>
      <c r="M58" s="9">
        <f>M59</f>
        <v>0</v>
      </c>
      <c r="N58" s="9">
        <f>N59</f>
        <v>42</v>
      </c>
      <c r="O58" s="9"/>
      <c r="P58" s="9"/>
    </row>
    <row r="59" spans="1:16" ht="15.75">
      <c r="A59" s="119"/>
      <c r="B59" s="125" t="s">
        <v>194</v>
      </c>
      <c r="C59" s="64"/>
      <c r="D59" s="126"/>
      <c r="E59" s="9"/>
      <c r="F59" s="12"/>
      <c r="G59" s="9"/>
      <c r="H59" s="9"/>
      <c r="I59" s="9"/>
      <c r="J59" s="9"/>
      <c r="K59" s="9"/>
      <c r="L59" s="9"/>
      <c r="M59" s="9">
        <v>0</v>
      </c>
      <c r="N59" s="9">
        <v>42</v>
      </c>
      <c r="O59" s="9"/>
      <c r="P59" s="9"/>
    </row>
    <row r="60" spans="1:16" ht="30.75" thickBot="1">
      <c r="A60" s="127" t="s">
        <v>75</v>
      </c>
      <c r="B60" s="128" t="s">
        <v>163</v>
      </c>
      <c r="C60" s="151" t="s">
        <v>178</v>
      </c>
      <c r="D60" s="87">
        <f>E60+F60</f>
        <v>153</v>
      </c>
      <c r="E60" s="73">
        <v>53</v>
      </c>
      <c r="F60" s="17">
        <f>SUM(I60:P60)</f>
        <v>100</v>
      </c>
      <c r="G60" s="73">
        <v>34</v>
      </c>
      <c r="H60" s="73">
        <v>0</v>
      </c>
      <c r="I60" s="73">
        <v>0</v>
      </c>
      <c r="J60" s="73">
        <v>0</v>
      </c>
      <c r="K60" s="73">
        <v>0</v>
      </c>
      <c r="L60" s="73">
        <v>0</v>
      </c>
      <c r="M60" s="73">
        <v>0</v>
      </c>
      <c r="N60" s="73">
        <v>0</v>
      </c>
      <c r="O60" s="73">
        <v>100</v>
      </c>
      <c r="P60" s="73">
        <v>0</v>
      </c>
    </row>
    <row r="61" spans="1:16" ht="16.5" thickBot="1">
      <c r="A61" s="129" t="s">
        <v>76</v>
      </c>
      <c r="B61" s="130"/>
      <c r="C61" s="64" t="s">
        <v>61</v>
      </c>
      <c r="D61" s="131">
        <v>0</v>
      </c>
      <c r="E61" s="4">
        <v>0</v>
      </c>
      <c r="F61" s="4">
        <v>96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36</v>
      </c>
      <c r="O61" s="4">
        <v>24</v>
      </c>
      <c r="P61" s="4">
        <v>36</v>
      </c>
    </row>
    <row r="62" spans="1:16" ht="16.5" thickBot="1">
      <c r="A62" s="132" t="s">
        <v>77</v>
      </c>
      <c r="B62" s="133"/>
      <c r="C62" s="65" t="s">
        <v>30</v>
      </c>
      <c r="D62" s="134">
        <v>0</v>
      </c>
      <c r="E62" s="20">
        <v>0</v>
      </c>
      <c r="F62" s="20">
        <v>54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14</v>
      </c>
      <c r="P62" s="20">
        <v>40</v>
      </c>
    </row>
    <row r="63" spans="1:16">
      <c r="A63" s="216" t="s">
        <v>78</v>
      </c>
      <c r="B63" s="216" t="s">
        <v>164</v>
      </c>
      <c r="C63" s="214" t="s">
        <v>65</v>
      </c>
      <c r="D63" s="203">
        <f>SUM(D65:D66)</f>
        <v>387</v>
      </c>
      <c r="E63" s="183">
        <f t="shared" ref="E63:P63" si="20">SUM(E65:E66)</f>
        <v>129</v>
      </c>
      <c r="F63" s="183">
        <f t="shared" si="20"/>
        <v>258</v>
      </c>
      <c r="G63" s="183">
        <f t="shared" si="20"/>
        <v>104</v>
      </c>
      <c r="H63" s="183">
        <f t="shared" si="20"/>
        <v>0</v>
      </c>
      <c r="I63" s="183">
        <f t="shared" si="20"/>
        <v>0</v>
      </c>
      <c r="J63" s="183">
        <f t="shared" si="20"/>
        <v>0</v>
      </c>
      <c r="K63" s="183">
        <f t="shared" si="20"/>
        <v>0</v>
      </c>
      <c r="L63" s="183">
        <f t="shared" si="20"/>
        <v>0</v>
      </c>
      <c r="M63" s="183">
        <f t="shared" si="20"/>
        <v>78</v>
      </c>
      <c r="N63" s="183">
        <f t="shared" si="20"/>
        <v>60</v>
      </c>
      <c r="O63" s="183">
        <f t="shared" si="20"/>
        <v>0</v>
      </c>
      <c r="P63" s="183">
        <f t="shared" si="20"/>
        <v>120</v>
      </c>
    </row>
    <row r="64" spans="1:16" ht="15.75" thickBot="1">
      <c r="A64" s="216"/>
      <c r="B64" s="216"/>
      <c r="C64" s="215"/>
      <c r="D64" s="20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</row>
    <row r="65" spans="1:16" ht="33.75" customHeight="1">
      <c r="A65" s="135" t="s">
        <v>79</v>
      </c>
      <c r="B65" s="135" t="s">
        <v>165</v>
      </c>
      <c r="C65" s="46" t="s">
        <v>183</v>
      </c>
      <c r="D65" s="126">
        <f>E65+F65</f>
        <v>207</v>
      </c>
      <c r="E65" s="10">
        <v>69</v>
      </c>
      <c r="F65" s="12">
        <f>SUM(I65:P65)</f>
        <v>138</v>
      </c>
      <c r="G65" s="10">
        <v>52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78</v>
      </c>
      <c r="N65" s="10">
        <v>60</v>
      </c>
      <c r="O65" s="10">
        <v>0</v>
      </c>
      <c r="P65" s="10">
        <v>0</v>
      </c>
    </row>
    <row r="66" spans="1:16" ht="27" customHeight="1">
      <c r="A66" s="119" t="s">
        <v>80</v>
      </c>
      <c r="B66" s="119" t="s">
        <v>166</v>
      </c>
      <c r="C66" s="64" t="s">
        <v>42</v>
      </c>
      <c r="D66" s="126">
        <f t="shared" ref="D66" si="21">E66+F66</f>
        <v>180</v>
      </c>
      <c r="E66" s="9">
        <v>60</v>
      </c>
      <c r="F66" s="12">
        <f t="shared" ref="F66:F68" si="22">SUM(I66:P66)</f>
        <v>120</v>
      </c>
      <c r="G66" s="9">
        <v>52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120</v>
      </c>
    </row>
    <row r="67" spans="1:16" ht="15.75">
      <c r="A67" s="119" t="s">
        <v>81</v>
      </c>
      <c r="B67" s="119"/>
      <c r="C67" s="35" t="s">
        <v>61</v>
      </c>
      <c r="D67" s="126"/>
      <c r="E67" s="9">
        <v>0</v>
      </c>
      <c r="F67" s="12">
        <f t="shared" si="22"/>
        <v>102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102</v>
      </c>
      <c r="P67" s="9">
        <v>0</v>
      </c>
    </row>
    <row r="68" spans="1:16" ht="16.5" thickBot="1">
      <c r="A68" s="107" t="s">
        <v>167</v>
      </c>
      <c r="B68" s="107"/>
      <c r="C68" s="64" t="s">
        <v>30</v>
      </c>
      <c r="D68" s="126"/>
      <c r="E68" s="9">
        <v>0</v>
      </c>
      <c r="F68" s="12">
        <f t="shared" si="22"/>
        <v>54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/>
      <c r="P68" s="9">
        <v>54</v>
      </c>
    </row>
    <row r="69" spans="1:16">
      <c r="A69" s="199" t="s">
        <v>82</v>
      </c>
      <c r="B69" s="218" t="s">
        <v>168</v>
      </c>
      <c r="C69" s="207" t="s">
        <v>65</v>
      </c>
      <c r="D69" s="203">
        <f>SUM(D71)</f>
        <v>108</v>
      </c>
      <c r="E69" s="183">
        <f t="shared" ref="E69:P69" si="23">SUM(E71)</f>
        <v>36</v>
      </c>
      <c r="F69" s="183">
        <f t="shared" si="23"/>
        <v>72</v>
      </c>
      <c r="G69" s="183">
        <f t="shared" si="23"/>
        <v>0</v>
      </c>
      <c r="H69" s="183">
        <f t="shared" si="23"/>
        <v>0</v>
      </c>
      <c r="I69" s="183">
        <f t="shared" si="23"/>
        <v>0</v>
      </c>
      <c r="J69" s="183">
        <f t="shared" si="23"/>
        <v>0</v>
      </c>
      <c r="K69" s="183">
        <f t="shared" si="23"/>
        <v>0</v>
      </c>
      <c r="L69" s="183">
        <f t="shared" si="23"/>
        <v>0</v>
      </c>
      <c r="M69" s="183">
        <f t="shared" si="23"/>
        <v>18</v>
      </c>
      <c r="N69" s="183">
        <f t="shared" si="23"/>
        <v>54</v>
      </c>
      <c r="O69" s="183">
        <f t="shared" si="23"/>
        <v>0</v>
      </c>
      <c r="P69" s="183">
        <f t="shared" si="23"/>
        <v>0</v>
      </c>
    </row>
    <row r="70" spans="1:16" ht="15.75" customHeight="1">
      <c r="A70" s="217"/>
      <c r="B70" s="219"/>
      <c r="C70" s="215"/>
      <c r="D70" s="220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</row>
    <row r="71" spans="1:16" ht="45" customHeight="1">
      <c r="A71" s="136" t="s">
        <v>119</v>
      </c>
      <c r="B71" s="136" t="s">
        <v>169</v>
      </c>
      <c r="C71" s="74" t="s">
        <v>120</v>
      </c>
      <c r="D71" s="137">
        <f>E71+F71</f>
        <v>108</v>
      </c>
      <c r="E71" s="63">
        <v>36</v>
      </c>
      <c r="F71" s="62">
        <f>SUM(I71:P71)</f>
        <v>72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18</v>
      </c>
      <c r="N71" s="63">
        <v>54</v>
      </c>
      <c r="O71" s="63">
        <v>0</v>
      </c>
      <c r="P71" s="63">
        <v>0</v>
      </c>
    </row>
    <row r="72" spans="1:16" ht="31.5" customHeight="1">
      <c r="A72" s="118" t="s">
        <v>83</v>
      </c>
      <c r="B72" s="118"/>
      <c r="C72" s="45" t="s">
        <v>61</v>
      </c>
      <c r="D72" s="138">
        <v>0</v>
      </c>
      <c r="E72" s="10">
        <v>0</v>
      </c>
      <c r="F72" s="10">
        <v>150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36</v>
      </c>
      <c r="N72" s="10">
        <v>114</v>
      </c>
      <c r="O72" s="10">
        <v>0</v>
      </c>
      <c r="P72" s="10">
        <v>0</v>
      </c>
    </row>
    <row r="73" spans="1:16" ht="32.25" thickBot="1">
      <c r="A73" s="210" t="s">
        <v>84</v>
      </c>
      <c r="B73" s="211"/>
      <c r="C73" s="41" t="s">
        <v>189</v>
      </c>
      <c r="D73" s="139">
        <f>D7</f>
        <v>4593</v>
      </c>
      <c r="E73" s="22">
        <f t="shared" ref="E73:P73" si="24">E7</f>
        <v>1533</v>
      </c>
      <c r="F73" s="22">
        <f t="shared" si="24"/>
        <v>3060</v>
      </c>
      <c r="G73" s="22">
        <f t="shared" si="24"/>
        <v>1468</v>
      </c>
      <c r="H73" s="22">
        <f t="shared" si="24"/>
        <v>80</v>
      </c>
      <c r="I73" s="22">
        <f t="shared" si="24"/>
        <v>0</v>
      </c>
      <c r="J73" s="22">
        <f t="shared" si="24"/>
        <v>0</v>
      </c>
      <c r="K73" s="22">
        <f t="shared" si="24"/>
        <v>594</v>
      </c>
      <c r="L73" s="22">
        <f t="shared" si="24"/>
        <v>702</v>
      </c>
      <c r="M73" s="22">
        <f t="shared" si="24"/>
        <v>472</v>
      </c>
      <c r="N73" s="22">
        <f t="shared" si="24"/>
        <v>608</v>
      </c>
      <c r="O73" s="22">
        <f t="shared" si="24"/>
        <v>414</v>
      </c>
      <c r="P73" s="22">
        <f t="shared" si="24"/>
        <v>270</v>
      </c>
    </row>
    <row r="74" spans="1:16" ht="16.5" thickBot="1">
      <c r="A74" s="212" t="s">
        <v>85</v>
      </c>
      <c r="B74" s="213"/>
      <c r="C74" s="140"/>
      <c r="D74" s="131"/>
      <c r="E74" s="4"/>
      <c r="F74" s="4"/>
      <c r="G74" s="4"/>
      <c r="H74" s="4"/>
      <c r="I74" s="20"/>
      <c r="J74" s="3"/>
      <c r="K74" s="3"/>
      <c r="L74" s="3"/>
      <c r="M74" s="3"/>
      <c r="N74" s="5"/>
      <c r="O74" s="5"/>
      <c r="P74" s="5" t="s">
        <v>170</v>
      </c>
    </row>
    <row r="75" spans="1:16" ht="16.5" thickBot="1">
      <c r="A75" s="212" t="s">
        <v>86</v>
      </c>
      <c r="B75" s="213"/>
      <c r="C75" s="140"/>
      <c r="D75" s="131"/>
      <c r="E75" s="4"/>
      <c r="F75" s="4"/>
      <c r="G75" s="4"/>
      <c r="H75" s="66"/>
      <c r="I75" s="67"/>
      <c r="J75" s="3"/>
      <c r="K75" s="3"/>
      <c r="L75" s="3"/>
      <c r="M75" s="3"/>
      <c r="N75" s="5"/>
      <c r="O75" s="5"/>
      <c r="P75" s="5" t="s">
        <v>171</v>
      </c>
    </row>
    <row r="76" spans="1:16" ht="33.75" customHeight="1">
      <c r="A76" s="224" t="s">
        <v>175</v>
      </c>
      <c r="B76" s="225"/>
      <c r="C76" s="225"/>
      <c r="D76" s="226"/>
      <c r="E76" s="176"/>
      <c r="F76" s="178" t="s">
        <v>92</v>
      </c>
      <c r="G76" s="169" t="s">
        <v>93</v>
      </c>
      <c r="H76" s="170"/>
      <c r="I76" s="229"/>
      <c r="J76" s="227"/>
      <c r="K76" s="229">
        <v>12</v>
      </c>
      <c r="L76" s="229">
        <v>11</v>
      </c>
      <c r="M76" s="229">
        <v>8</v>
      </c>
      <c r="N76" s="229">
        <v>10</v>
      </c>
      <c r="O76" s="229">
        <v>7</v>
      </c>
      <c r="P76" s="229">
        <v>6</v>
      </c>
    </row>
    <row r="77" spans="1:16" ht="45.75" customHeight="1" thickBot="1">
      <c r="A77" s="221" t="s">
        <v>87</v>
      </c>
      <c r="B77" s="222"/>
      <c r="C77" s="222"/>
      <c r="D77" s="223"/>
      <c r="E77" s="177"/>
      <c r="F77" s="179"/>
      <c r="G77" s="171"/>
      <c r="H77" s="172"/>
      <c r="I77" s="230"/>
      <c r="J77" s="228"/>
      <c r="K77" s="230"/>
      <c r="L77" s="230"/>
      <c r="M77" s="230"/>
      <c r="N77" s="230"/>
      <c r="O77" s="230"/>
      <c r="P77" s="230"/>
    </row>
    <row r="78" spans="1:16" ht="15.75">
      <c r="A78" s="221" t="s">
        <v>88</v>
      </c>
      <c r="B78" s="222"/>
      <c r="C78" s="222"/>
      <c r="D78" s="223"/>
      <c r="E78" s="185"/>
      <c r="F78" s="179"/>
      <c r="G78" s="169" t="s">
        <v>94</v>
      </c>
      <c r="H78" s="170"/>
      <c r="I78" s="236"/>
      <c r="J78" s="231"/>
      <c r="K78" s="181">
        <v>0</v>
      </c>
      <c r="L78" s="181">
        <v>72</v>
      </c>
      <c r="M78" s="181">
        <v>108</v>
      </c>
      <c r="N78" s="181">
        <v>234</v>
      </c>
      <c r="O78" s="181">
        <v>126</v>
      </c>
      <c r="P78" s="181">
        <v>36</v>
      </c>
    </row>
    <row r="79" spans="1:16" ht="16.5" thickBot="1">
      <c r="A79" s="233" t="s">
        <v>89</v>
      </c>
      <c r="B79" s="234"/>
      <c r="C79" s="234"/>
      <c r="D79" s="235"/>
      <c r="E79" s="186"/>
      <c r="F79" s="179"/>
      <c r="G79" s="171" t="s">
        <v>95</v>
      </c>
      <c r="H79" s="172"/>
      <c r="I79" s="237"/>
      <c r="J79" s="232"/>
      <c r="K79" s="182"/>
      <c r="L79" s="182"/>
      <c r="M79" s="182"/>
      <c r="N79" s="182"/>
      <c r="O79" s="182"/>
      <c r="P79" s="182"/>
    </row>
    <row r="80" spans="1:16" ht="16.5" thickBot="1">
      <c r="A80" s="233" t="s">
        <v>90</v>
      </c>
      <c r="B80" s="234"/>
      <c r="C80" s="234"/>
      <c r="D80" s="235"/>
      <c r="E80" s="6"/>
      <c r="F80" s="179"/>
      <c r="G80" s="161" t="s">
        <v>96</v>
      </c>
      <c r="H80" s="162"/>
      <c r="I80" s="78"/>
      <c r="J80" s="152"/>
      <c r="K80" s="152">
        <v>0</v>
      </c>
      <c r="L80" s="152">
        <v>54</v>
      </c>
      <c r="M80" s="152">
        <v>0</v>
      </c>
      <c r="N80" s="152"/>
      <c r="O80" s="152">
        <v>40</v>
      </c>
      <c r="P80" s="152">
        <v>158</v>
      </c>
    </row>
    <row r="81" spans="1:19" ht="16.5" thickBot="1">
      <c r="A81" s="142"/>
      <c r="B81" s="143"/>
      <c r="C81" s="143"/>
      <c r="D81" s="144"/>
      <c r="E81" s="6"/>
      <c r="F81" s="179"/>
      <c r="G81" s="238" t="s">
        <v>172</v>
      </c>
      <c r="H81" s="239"/>
      <c r="I81" s="78"/>
      <c r="J81" s="152"/>
      <c r="K81" s="152"/>
      <c r="L81" s="152"/>
      <c r="M81" s="152"/>
      <c r="N81" s="152"/>
      <c r="O81" s="152"/>
      <c r="P81" s="152">
        <v>144</v>
      </c>
    </row>
    <row r="82" spans="1:19" ht="15.75" customHeight="1" thickBot="1">
      <c r="A82" s="173" t="s">
        <v>91</v>
      </c>
      <c r="B82" s="174"/>
      <c r="C82" s="174"/>
      <c r="D82" s="175"/>
      <c r="E82" s="6"/>
      <c r="F82" s="179"/>
      <c r="G82" s="161" t="s">
        <v>97</v>
      </c>
      <c r="H82" s="162"/>
      <c r="I82" s="153"/>
      <c r="J82" s="152"/>
      <c r="K82" s="152">
        <v>3</v>
      </c>
      <c r="L82" s="152">
        <v>6</v>
      </c>
      <c r="M82" s="152">
        <v>1</v>
      </c>
      <c r="N82" s="152">
        <v>5</v>
      </c>
      <c r="O82" s="152">
        <v>4</v>
      </c>
      <c r="P82" s="152">
        <v>3</v>
      </c>
    </row>
    <row r="83" spans="1:19" ht="36.75" customHeight="1" thickBot="1">
      <c r="A83" s="163"/>
      <c r="B83" s="164"/>
      <c r="C83" s="164"/>
      <c r="D83" s="165"/>
      <c r="E83" s="6"/>
      <c r="F83" s="179"/>
      <c r="G83" s="161" t="s">
        <v>98</v>
      </c>
      <c r="H83" s="162"/>
      <c r="I83" s="153"/>
      <c r="J83" s="152"/>
      <c r="K83" s="152">
        <v>2</v>
      </c>
      <c r="L83" s="152">
        <v>4</v>
      </c>
      <c r="M83" s="152">
        <v>1</v>
      </c>
      <c r="N83" s="152">
        <v>3</v>
      </c>
      <c r="O83" s="152">
        <v>1</v>
      </c>
      <c r="P83" s="152">
        <v>5</v>
      </c>
    </row>
    <row r="84" spans="1:19" ht="54.75" customHeight="1" thickBot="1">
      <c r="A84" s="166"/>
      <c r="B84" s="167"/>
      <c r="C84" s="167"/>
      <c r="D84" s="168"/>
      <c r="E84" s="6"/>
      <c r="F84" s="180"/>
      <c r="G84" s="161" t="s">
        <v>99</v>
      </c>
      <c r="H84" s="162"/>
      <c r="I84" s="153"/>
      <c r="J84" s="152"/>
      <c r="K84" s="152">
        <v>2</v>
      </c>
      <c r="L84" s="152">
        <v>4</v>
      </c>
      <c r="M84" s="152">
        <v>2</v>
      </c>
      <c r="N84" s="152">
        <v>5</v>
      </c>
      <c r="O84" s="152">
        <v>3</v>
      </c>
      <c r="P84" s="152">
        <v>4</v>
      </c>
    </row>
    <row r="85" spans="1:19">
      <c r="A85" s="240" t="s">
        <v>191</v>
      </c>
      <c r="B85" s="241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</row>
    <row r="86" spans="1:19">
      <c r="A86" s="241"/>
      <c r="B86" s="24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</row>
    <row r="87" spans="1:19" ht="31.5" customHeight="1">
      <c r="A87" s="241"/>
      <c r="B87" s="241"/>
      <c r="C87" s="241"/>
      <c r="D87" s="241"/>
      <c r="E87" s="241"/>
      <c r="F87" s="241"/>
      <c r="G87" s="241"/>
      <c r="H87" s="241"/>
      <c r="I87" s="241"/>
      <c r="J87" s="241"/>
      <c r="K87" s="241"/>
      <c r="L87" s="241"/>
      <c r="M87" s="241"/>
      <c r="N87" s="241"/>
    </row>
    <row r="88" spans="1:19" ht="16.5" customHeight="1">
      <c r="A88" s="241"/>
      <c r="B88" s="241"/>
      <c r="C88" s="241"/>
      <c r="D88" s="241"/>
      <c r="E88" s="241"/>
      <c r="F88" s="241"/>
      <c r="G88" s="241"/>
      <c r="H88" s="241"/>
      <c r="I88" s="241"/>
      <c r="J88" s="241"/>
      <c r="K88" s="241"/>
      <c r="L88" s="241"/>
      <c r="M88" s="241"/>
      <c r="N88" s="241"/>
    </row>
    <row r="89" spans="1:19" ht="29.25" customHeight="1">
      <c r="A89" s="241"/>
      <c r="B89" s="241"/>
      <c r="C89" s="241"/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1"/>
    </row>
    <row r="90" spans="1:19" ht="16.5" customHeight="1">
      <c r="A90" s="241"/>
      <c r="B90" s="241"/>
      <c r="C90" s="241"/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1"/>
    </row>
    <row r="91" spans="1:19" ht="32.25" customHeight="1">
      <c r="A91" s="241"/>
      <c r="B91" s="241"/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S91" s="157"/>
    </row>
    <row r="92" spans="1:19" ht="32.25" customHeight="1"/>
    <row r="93" spans="1:19" ht="16.5" customHeight="1">
      <c r="Q93" s="32">
        <f>SUM(I82:P82)</f>
        <v>22</v>
      </c>
    </row>
    <row r="94" spans="1:19" ht="16.5" customHeight="1">
      <c r="Q94" s="32">
        <f t="shared" ref="Q94:Q95" si="25">SUM(I83:P83)</f>
        <v>16</v>
      </c>
    </row>
    <row r="95" spans="1:19" ht="15.75">
      <c r="Q95" s="32">
        <f t="shared" si="25"/>
        <v>20</v>
      </c>
    </row>
  </sheetData>
  <mergeCells count="136">
    <mergeCell ref="A85:N91"/>
    <mergeCell ref="M47:M48"/>
    <mergeCell ref="N47:N48"/>
    <mergeCell ref="M2:N2"/>
    <mergeCell ref="O2:P2"/>
    <mergeCell ref="F3:F5"/>
    <mergeCell ref="G3:H3"/>
    <mergeCell ref="G4:G5"/>
    <mergeCell ref="H4:H5"/>
    <mergeCell ref="A1:A5"/>
    <mergeCell ref="B1:B5"/>
    <mergeCell ref="C1:C5"/>
    <mergeCell ref="D1:H1"/>
    <mergeCell ref="I1:P1"/>
    <mergeCell ref="D2:D5"/>
    <mergeCell ref="E2:E5"/>
    <mergeCell ref="F2:H2"/>
    <mergeCell ref="I2:J2"/>
    <mergeCell ref="K2:L2"/>
    <mergeCell ref="K52:K53"/>
    <mergeCell ref="L52:L53"/>
    <mergeCell ref="M37:M38"/>
    <mergeCell ref="N37:N38"/>
    <mergeCell ref="O37:O38"/>
    <mergeCell ref="P37:P38"/>
    <mergeCell ref="A47:A48"/>
    <mergeCell ref="B47:B48"/>
    <mergeCell ref="C47:C48"/>
    <mergeCell ref="D47:D48"/>
    <mergeCell ref="E47:E48"/>
    <mergeCell ref="F47:F48"/>
    <mergeCell ref="G37:G38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F37:F38"/>
    <mergeCell ref="E63:E64"/>
    <mergeCell ref="F63:F64"/>
    <mergeCell ref="G52:G53"/>
    <mergeCell ref="H52:H53"/>
    <mergeCell ref="I52:I53"/>
    <mergeCell ref="O47:O48"/>
    <mergeCell ref="P47:P48"/>
    <mergeCell ref="A52:A53"/>
    <mergeCell ref="B52:B53"/>
    <mergeCell ref="C52:C53"/>
    <mergeCell ref="D52:D53"/>
    <mergeCell ref="E52:E53"/>
    <mergeCell ref="F52:F53"/>
    <mergeCell ref="G47:G48"/>
    <mergeCell ref="H47:H48"/>
    <mergeCell ref="I47:I48"/>
    <mergeCell ref="J47:J48"/>
    <mergeCell ref="K47:K48"/>
    <mergeCell ref="L47:L48"/>
    <mergeCell ref="M52:M53"/>
    <mergeCell ref="N52:N53"/>
    <mergeCell ref="O52:O53"/>
    <mergeCell ref="P52:P53"/>
    <mergeCell ref="J52:J53"/>
    <mergeCell ref="M63:M64"/>
    <mergeCell ref="N63:N64"/>
    <mergeCell ref="O63:O64"/>
    <mergeCell ref="P63:P64"/>
    <mergeCell ref="A69:A70"/>
    <mergeCell ref="B69:B70"/>
    <mergeCell ref="C69:C70"/>
    <mergeCell ref="D69:D70"/>
    <mergeCell ref="E69:E70"/>
    <mergeCell ref="F69:F70"/>
    <mergeCell ref="G63:G64"/>
    <mergeCell ref="H63:H64"/>
    <mergeCell ref="I63:I64"/>
    <mergeCell ref="J63:J64"/>
    <mergeCell ref="K63:K64"/>
    <mergeCell ref="L63:L64"/>
    <mergeCell ref="M69:M70"/>
    <mergeCell ref="N69:N70"/>
    <mergeCell ref="O69:O70"/>
    <mergeCell ref="P69:P70"/>
    <mergeCell ref="A63:A64"/>
    <mergeCell ref="B63:B64"/>
    <mergeCell ref="C63:C64"/>
    <mergeCell ref="D63:D64"/>
    <mergeCell ref="A73:B73"/>
    <mergeCell ref="A74:B74"/>
    <mergeCell ref="G69:G70"/>
    <mergeCell ref="H69:H70"/>
    <mergeCell ref="I69:I70"/>
    <mergeCell ref="J69:J70"/>
    <mergeCell ref="K69:K70"/>
    <mergeCell ref="L69:L70"/>
    <mergeCell ref="A75:B75"/>
    <mergeCell ref="F76:F84"/>
    <mergeCell ref="G76:H76"/>
    <mergeCell ref="I76:I77"/>
    <mergeCell ref="A80:D80"/>
    <mergeCell ref="G80:H80"/>
    <mergeCell ref="G81:H81"/>
    <mergeCell ref="A82:D82"/>
    <mergeCell ref="G82:H82"/>
    <mergeCell ref="A83:D83"/>
    <mergeCell ref="G83:H83"/>
    <mergeCell ref="A84:D84"/>
    <mergeCell ref="G84:H84"/>
    <mergeCell ref="P76:P77"/>
    <mergeCell ref="A77:D77"/>
    <mergeCell ref="G77:H77"/>
    <mergeCell ref="A78:D78"/>
    <mergeCell ref="E78:E79"/>
    <mergeCell ref="G78:H78"/>
    <mergeCell ref="I78:I79"/>
    <mergeCell ref="J78:J79"/>
    <mergeCell ref="K78:K79"/>
    <mergeCell ref="L78:L79"/>
    <mergeCell ref="J76:J77"/>
    <mergeCell ref="K76:K77"/>
    <mergeCell ref="L76:L77"/>
    <mergeCell ref="M76:M77"/>
    <mergeCell ref="N76:N77"/>
    <mergeCell ref="O76:O77"/>
    <mergeCell ref="M78:M79"/>
    <mergeCell ref="N78:N79"/>
    <mergeCell ref="O78:O79"/>
    <mergeCell ref="P78:P79"/>
    <mergeCell ref="A79:D79"/>
    <mergeCell ref="G79:H79"/>
    <mergeCell ref="A76:D76"/>
    <mergeCell ref="E76:E77"/>
  </mergeCells>
  <pageMargins left="0.19685039370078741" right="0.19685039370078741" top="0.39370078740157483" bottom="0.3937007874015748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уч план лесное 9кл</vt:lpstr>
      <vt:lpstr>уч план лесное 11кл</vt:lpstr>
      <vt:lpstr>'уч план лесное 11кл'!_GoBack</vt:lpstr>
      <vt:lpstr>'уч план лесное 9кл'!_GoBack</vt:lpstr>
      <vt:lpstr>'уч план лесное 11кл'!Область_печати</vt:lpstr>
      <vt:lpstr>'уч план лесное 9кл'!Область_печати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Елена Ивановна</cp:lastModifiedBy>
  <cp:lastPrinted>2019-04-23T11:14:47Z</cp:lastPrinted>
  <dcterms:created xsi:type="dcterms:W3CDTF">2019-04-01T12:08:42Z</dcterms:created>
  <dcterms:modified xsi:type="dcterms:W3CDTF">2023-10-20T16:21:41Z</dcterms:modified>
</cp:coreProperties>
</file>